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L086\Desktop\"/>
    </mc:Choice>
  </mc:AlternateContent>
  <xr:revisionPtr revIDLastSave="0" documentId="13_ncr:1_{2478887C-587B-4DE9-A93B-74C8F9D5C6E6}" xr6:coauthVersionLast="45" xr6:coauthVersionMax="45" xr10:uidLastSave="{00000000-0000-0000-0000-000000000000}"/>
  <workbookProtection workbookAlgorithmName="SHA-512" workbookHashValue="aJrzljvTIqei01TcS/yTVByPPotKgj0AGGAjcled3+e47GZjl9hk+T2OdnsisVspHptE5HqmLh8b0YVo6y7w7A==" workbookSaltValue="MN58jqwTepot+W+Pa3iCGg==" workbookSpinCount="100000" lockStructure="1"/>
  <bookViews>
    <workbookView xWindow="-120" yWindow="-120" windowWidth="29040" windowHeight="15990" xr2:uid="{47CCDBF3-DC91-4BB9-88AA-958B653B7FE7}"/>
  </bookViews>
  <sheets>
    <sheet name="記録簿" sheetId="4" r:id="rId1"/>
    <sheet name="記入例" sheetId="3" state="hidden" r:id="rId2"/>
    <sheet name="設定" sheetId="6" state="hidden" r:id="rId3"/>
    <sheet name="休日・祝日" sheetId="5" state="hidden" r:id="rId4"/>
    <sheet name="職名CD" sheetId="2" state="hidden" r:id="rId5"/>
  </sheets>
  <definedNames>
    <definedName name="_xlnm._FilterDatabase" localSheetId="0" hidden="1">記録簿!$A$4:$P$4</definedName>
    <definedName name="_xlnm._FilterDatabase" localSheetId="4" hidden="1">職名CD!$A$1:$B$39</definedName>
    <definedName name="_xlnm.Print_Area" localSheetId="0">記録簿!$A$1:$P$44</definedName>
    <definedName name="_xlnm.Print_Titles" localSheetId="0">記録簿!$1:$4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" i="3" l="1"/>
  <c r="W57" i="3"/>
  <c r="X57" i="3" s="1"/>
  <c r="V57" i="3"/>
  <c r="U57" i="3"/>
  <c r="T57" i="3"/>
  <c r="S57" i="3"/>
  <c r="P57" i="3"/>
  <c r="O57" i="3"/>
  <c r="M57" i="3"/>
  <c r="K57" i="3"/>
  <c r="C57" i="3"/>
  <c r="W56" i="3"/>
  <c r="V56" i="3"/>
  <c r="T56" i="3"/>
  <c r="X56" i="3" s="1"/>
  <c r="S56" i="3"/>
  <c r="P56" i="3"/>
  <c r="O56" i="3"/>
  <c r="M56" i="3"/>
  <c r="K56" i="3"/>
  <c r="C56" i="3"/>
  <c r="W55" i="3"/>
  <c r="U55" i="3" s="1"/>
  <c r="V55" i="3"/>
  <c r="T55" i="3"/>
  <c r="S55" i="3"/>
  <c r="P55" i="3"/>
  <c r="O55" i="3"/>
  <c r="M55" i="3"/>
  <c r="K55" i="3"/>
  <c r="C55" i="3"/>
  <c r="W54" i="3"/>
  <c r="V54" i="3"/>
  <c r="U54" i="3"/>
  <c r="T54" i="3"/>
  <c r="X54" i="3" s="1"/>
  <c r="S54" i="3"/>
  <c r="P54" i="3"/>
  <c r="O54" i="3"/>
  <c r="M54" i="3"/>
  <c r="K54" i="3"/>
  <c r="C54" i="3"/>
  <c r="W53" i="3"/>
  <c r="V53" i="3"/>
  <c r="U53" i="3"/>
  <c r="T53" i="3"/>
  <c r="X53" i="3" s="1"/>
  <c r="S53" i="3"/>
  <c r="P53" i="3"/>
  <c r="O53" i="3"/>
  <c r="M53" i="3"/>
  <c r="K53" i="3"/>
  <c r="C53" i="3"/>
  <c r="W52" i="3"/>
  <c r="V52" i="3"/>
  <c r="T52" i="3"/>
  <c r="U52" i="3" s="1"/>
  <c r="S52" i="3"/>
  <c r="P52" i="3"/>
  <c r="O52" i="3"/>
  <c r="M52" i="3"/>
  <c r="K52" i="3"/>
  <c r="C52" i="3"/>
  <c r="W51" i="3"/>
  <c r="U51" i="3" s="1"/>
  <c r="V51" i="3"/>
  <c r="T51" i="3"/>
  <c r="S51" i="3"/>
  <c r="P51" i="3"/>
  <c r="O51" i="3"/>
  <c r="M51" i="3"/>
  <c r="K51" i="3"/>
  <c r="C51" i="3"/>
  <c r="W50" i="3"/>
  <c r="V50" i="3"/>
  <c r="U50" i="3"/>
  <c r="T50" i="3"/>
  <c r="X50" i="3" s="1"/>
  <c r="S50" i="3"/>
  <c r="P50" i="3"/>
  <c r="O50" i="3"/>
  <c r="M50" i="3"/>
  <c r="K50" i="3"/>
  <c r="C50" i="3"/>
  <c r="W49" i="3"/>
  <c r="V49" i="3"/>
  <c r="U49" i="3"/>
  <c r="T49" i="3"/>
  <c r="X49" i="3" s="1"/>
  <c r="S49" i="3"/>
  <c r="P49" i="3"/>
  <c r="O49" i="3"/>
  <c r="M49" i="3"/>
  <c r="K49" i="3"/>
  <c r="C49" i="3"/>
  <c r="W48" i="3"/>
  <c r="V48" i="3"/>
  <c r="T48" i="3"/>
  <c r="X48" i="3" s="1"/>
  <c r="S48" i="3"/>
  <c r="P48" i="3"/>
  <c r="O48" i="3"/>
  <c r="M48" i="3"/>
  <c r="K48" i="3"/>
  <c r="C48" i="3"/>
  <c r="W47" i="3"/>
  <c r="U47" i="3" s="1"/>
  <c r="V47" i="3"/>
  <c r="T47" i="3"/>
  <c r="S47" i="3"/>
  <c r="P47" i="3"/>
  <c r="O47" i="3"/>
  <c r="M47" i="3"/>
  <c r="K47" i="3"/>
  <c r="C47" i="3"/>
  <c r="W46" i="3"/>
  <c r="V46" i="3"/>
  <c r="U46" i="3"/>
  <c r="T46" i="3"/>
  <c r="X46" i="3" s="1"/>
  <c r="S46" i="3"/>
  <c r="P46" i="3"/>
  <c r="O46" i="3"/>
  <c r="M46" i="3"/>
  <c r="K46" i="3"/>
  <c r="C46" i="3"/>
  <c r="W45" i="3"/>
  <c r="V45" i="3"/>
  <c r="U45" i="3"/>
  <c r="T45" i="3"/>
  <c r="X45" i="3" s="1"/>
  <c r="S45" i="3"/>
  <c r="P45" i="3"/>
  <c r="O45" i="3"/>
  <c r="M45" i="3"/>
  <c r="K45" i="3"/>
  <c r="C45" i="3"/>
  <c r="W44" i="3"/>
  <c r="V44" i="3"/>
  <c r="T44" i="3"/>
  <c r="X44" i="3" s="1"/>
  <c r="S44" i="3"/>
  <c r="P44" i="3"/>
  <c r="O44" i="3"/>
  <c r="M44" i="3"/>
  <c r="K44" i="3"/>
  <c r="C44" i="3"/>
  <c r="W43" i="3"/>
  <c r="U43" i="3" s="1"/>
  <c r="V43" i="3"/>
  <c r="T43" i="3"/>
  <c r="S43" i="3"/>
  <c r="P43" i="3"/>
  <c r="O43" i="3"/>
  <c r="M43" i="3"/>
  <c r="K43" i="3"/>
  <c r="C43" i="3"/>
  <c r="W42" i="3"/>
  <c r="V42" i="3"/>
  <c r="U42" i="3"/>
  <c r="T42" i="3"/>
  <c r="X42" i="3" s="1"/>
  <c r="S42" i="3"/>
  <c r="P42" i="3"/>
  <c r="O42" i="3"/>
  <c r="M42" i="3"/>
  <c r="K42" i="3"/>
  <c r="C42" i="3"/>
  <c r="W41" i="3"/>
  <c r="V41" i="3"/>
  <c r="U41" i="3"/>
  <c r="T41" i="3"/>
  <c r="X41" i="3" s="1"/>
  <c r="S41" i="3"/>
  <c r="P41" i="3"/>
  <c r="O41" i="3"/>
  <c r="M41" i="3"/>
  <c r="K41" i="3"/>
  <c r="C41" i="3"/>
  <c r="W40" i="3"/>
  <c r="V40" i="3"/>
  <c r="T40" i="3"/>
  <c r="U40" i="3" s="1"/>
  <c r="S40" i="3"/>
  <c r="P40" i="3"/>
  <c r="O40" i="3"/>
  <c r="M40" i="3"/>
  <c r="K40" i="3"/>
  <c r="C40" i="3"/>
  <c r="W39" i="3"/>
  <c r="U39" i="3" s="1"/>
  <c r="V39" i="3"/>
  <c r="T39" i="3"/>
  <c r="S39" i="3"/>
  <c r="P39" i="3"/>
  <c r="O39" i="3"/>
  <c r="M39" i="3"/>
  <c r="K39" i="3"/>
  <c r="C39" i="3"/>
  <c r="W38" i="3"/>
  <c r="V38" i="3"/>
  <c r="U38" i="3"/>
  <c r="T38" i="3"/>
  <c r="X38" i="3" s="1"/>
  <c r="S38" i="3"/>
  <c r="P38" i="3"/>
  <c r="O38" i="3"/>
  <c r="M38" i="3"/>
  <c r="K38" i="3"/>
  <c r="C38" i="3"/>
  <c r="W37" i="3"/>
  <c r="V37" i="3"/>
  <c r="U37" i="3"/>
  <c r="T37" i="3"/>
  <c r="X37" i="3" s="1"/>
  <c r="S37" i="3"/>
  <c r="P37" i="3"/>
  <c r="O37" i="3"/>
  <c r="M37" i="3"/>
  <c r="K37" i="3"/>
  <c r="C37" i="3"/>
  <c r="W36" i="3"/>
  <c r="V36" i="3"/>
  <c r="T36" i="3"/>
  <c r="X36" i="3" s="1"/>
  <c r="S36" i="3"/>
  <c r="P36" i="3"/>
  <c r="O36" i="3"/>
  <c r="M36" i="3"/>
  <c r="K36" i="3"/>
  <c r="C36" i="3"/>
  <c r="W35" i="3"/>
  <c r="X35" i="3" s="1"/>
  <c r="V35" i="3"/>
  <c r="T35" i="3"/>
  <c r="U35" i="3" s="1"/>
  <c r="S35" i="3"/>
  <c r="P35" i="3"/>
  <c r="O35" i="3"/>
  <c r="M35" i="3"/>
  <c r="K35" i="3"/>
  <c r="C35" i="3"/>
  <c r="W34" i="3"/>
  <c r="X34" i="3" s="1"/>
  <c r="V34" i="3"/>
  <c r="U34" i="3"/>
  <c r="T34" i="3"/>
  <c r="S34" i="3"/>
  <c r="P34" i="3"/>
  <c r="O34" i="3"/>
  <c r="M34" i="3"/>
  <c r="K34" i="3"/>
  <c r="C34" i="3"/>
  <c r="W33" i="3"/>
  <c r="V33" i="3"/>
  <c r="U33" i="3"/>
  <c r="T33" i="3"/>
  <c r="X33" i="3" s="1"/>
  <c r="S33" i="3"/>
  <c r="P33" i="3"/>
  <c r="O33" i="3"/>
  <c r="M33" i="3"/>
  <c r="K33" i="3"/>
  <c r="C33" i="3"/>
  <c r="W32" i="3"/>
  <c r="V32" i="3"/>
  <c r="T32" i="3"/>
  <c r="U32" i="3" s="1"/>
  <c r="S32" i="3"/>
  <c r="P32" i="3"/>
  <c r="O32" i="3"/>
  <c r="M32" i="3"/>
  <c r="K32" i="3"/>
  <c r="C32" i="3"/>
  <c r="W31" i="3"/>
  <c r="X31" i="3" s="1"/>
  <c r="V31" i="3"/>
  <c r="T31" i="3"/>
  <c r="U31" i="3" s="1"/>
  <c r="S31" i="3"/>
  <c r="P31" i="3"/>
  <c r="O31" i="3"/>
  <c r="M31" i="3"/>
  <c r="K31" i="3"/>
  <c r="C31" i="3"/>
  <c r="W30" i="3"/>
  <c r="X30" i="3" s="1"/>
  <c r="V30" i="3"/>
  <c r="U30" i="3"/>
  <c r="T30" i="3"/>
  <c r="S30" i="3"/>
  <c r="P30" i="3"/>
  <c r="O30" i="3"/>
  <c r="M30" i="3"/>
  <c r="K30" i="3"/>
  <c r="C30" i="3"/>
  <c r="W29" i="3"/>
  <c r="V29" i="3"/>
  <c r="U29" i="3"/>
  <c r="T29" i="3"/>
  <c r="X29" i="3" s="1"/>
  <c r="S29" i="3"/>
  <c r="P29" i="3"/>
  <c r="O29" i="3"/>
  <c r="M29" i="3"/>
  <c r="K29" i="3"/>
  <c r="C29" i="3"/>
  <c r="W28" i="3"/>
  <c r="V28" i="3"/>
  <c r="T28" i="3"/>
  <c r="X28" i="3" s="1"/>
  <c r="S28" i="3"/>
  <c r="P28" i="3"/>
  <c r="O28" i="3"/>
  <c r="M28" i="3"/>
  <c r="K28" i="3"/>
  <c r="C28" i="3"/>
  <c r="W27" i="3"/>
  <c r="X27" i="3" s="1"/>
  <c r="V27" i="3"/>
  <c r="T27" i="3"/>
  <c r="U27" i="3" s="1"/>
  <c r="S27" i="3"/>
  <c r="P27" i="3"/>
  <c r="O27" i="3"/>
  <c r="M27" i="3"/>
  <c r="K27" i="3"/>
  <c r="C27" i="3"/>
  <c r="W26" i="3"/>
  <c r="X26" i="3" s="1"/>
  <c r="V26" i="3"/>
  <c r="U26" i="3"/>
  <c r="T26" i="3"/>
  <c r="S26" i="3"/>
  <c r="P26" i="3"/>
  <c r="O26" i="3"/>
  <c r="M26" i="3"/>
  <c r="K26" i="3"/>
  <c r="C26" i="3"/>
  <c r="W25" i="3"/>
  <c r="V25" i="3"/>
  <c r="U25" i="3"/>
  <c r="T25" i="3"/>
  <c r="X25" i="3" s="1"/>
  <c r="S25" i="3"/>
  <c r="P25" i="3"/>
  <c r="O25" i="3"/>
  <c r="M25" i="3"/>
  <c r="K25" i="3"/>
  <c r="C25" i="3"/>
  <c r="W24" i="3"/>
  <c r="V24" i="3"/>
  <c r="T24" i="3"/>
  <c r="X24" i="3" s="1"/>
  <c r="S24" i="3"/>
  <c r="P24" i="3"/>
  <c r="O24" i="3"/>
  <c r="M24" i="3"/>
  <c r="K24" i="3"/>
  <c r="C24" i="3"/>
  <c r="W23" i="3"/>
  <c r="X23" i="3" s="1"/>
  <c r="V23" i="3"/>
  <c r="T23" i="3"/>
  <c r="U23" i="3" s="1"/>
  <c r="S23" i="3"/>
  <c r="P23" i="3"/>
  <c r="O23" i="3"/>
  <c r="M23" i="3"/>
  <c r="K23" i="3"/>
  <c r="C23" i="3"/>
  <c r="W22" i="3"/>
  <c r="X22" i="3" s="1"/>
  <c r="V22" i="3"/>
  <c r="U22" i="3"/>
  <c r="T22" i="3"/>
  <c r="S22" i="3"/>
  <c r="P22" i="3"/>
  <c r="O22" i="3"/>
  <c r="M22" i="3"/>
  <c r="K22" i="3"/>
  <c r="C22" i="3"/>
  <c r="W21" i="3"/>
  <c r="V21" i="3"/>
  <c r="U21" i="3"/>
  <c r="T21" i="3"/>
  <c r="X21" i="3" s="1"/>
  <c r="S21" i="3"/>
  <c r="P21" i="3"/>
  <c r="O21" i="3"/>
  <c r="M21" i="3"/>
  <c r="K21" i="3"/>
  <c r="C21" i="3"/>
  <c r="W20" i="3"/>
  <c r="V20" i="3"/>
  <c r="T20" i="3"/>
  <c r="U20" i="3" s="1"/>
  <c r="S20" i="3"/>
  <c r="P20" i="3"/>
  <c r="O20" i="3"/>
  <c r="M20" i="3"/>
  <c r="K20" i="3"/>
  <c r="C20" i="3"/>
  <c r="W19" i="3"/>
  <c r="X19" i="3" s="1"/>
  <c r="V19" i="3"/>
  <c r="T19" i="3"/>
  <c r="U19" i="3" s="1"/>
  <c r="S19" i="3"/>
  <c r="P19" i="3"/>
  <c r="O19" i="3"/>
  <c r="M19" i="3"/>
  <c r="K19" i="3"/>
  <c r="C19" i="3"/>
  <c r="W18" i="3"/>
  <c r="X18" i="3" s="1"/>
  <c r="V18" i="3"/>
  <c r="U18" i="3"/>
  <c r="T18" i="3"/>
  <c r="S18" i="3"/>
  <c r="P18" i="3"/>
  <c r="O18" i="3"/>
  <c r="M18" i="3"/>
  <c r="K18" i="3"/>
  <c r="C18" i="3"/>
  <c r="W17" i="3"/>
  <c r="V17" i="3"/>
  <c r="U17" i="3"/>
  <c r="T17" i="3"/>
  <c r="X17" i="3" s="1"/>
  <c r="S17" i="3"/>
  <c r="P17" i="3"/>
  <c r="O17" i="3"/>
  <c r="M17" i="3"/>
  <c r="K17" i="3"/>
  <c r="C17" i="3"/>
  <c r="W16" i="3"/>
  <c r="V16" i="3"/>
  <c r="T16" i="3"/>
  <c r="X16" i="3" s="1"/>
  <c r="S16" i="3"/>
  <c r="P16" i="3"/>
  <c r="O16" i="3"/>
  <c r="M16" i="3"/>
  <c r="K16" i="3"/>
  <c r="C16" i="3"/>
  <c r="W15" i="3"/>
  <c r="X15" i="3" s="1"/>
  <c r="V15" i="3"/>
  <c r="T15" i="3"/>
  <c r="U15" i="3" s="1"/>
  <c r="S15" i="3"/>
  <c r="P15" i="3"/>
  <c r="O15" i="3"/>
  <c r="M15" i="3"/>
  <c r="K15" i="3"/>
  <c r="C15" i="3"/>
  <c r="W14" i="3"/>
  <c r="X14" i="3" s="1"/>
  <c r="V14" i="3"/>
  <c r="U14" i="3"/>
  <c r="T14" i="3"/>
  <c r="S14" i="3"/>
  <c r="P14" i="3"/>
  <c r="O14" i="3"/>
  <c r="M14" i="3"/>
  <c r="K14" i="3"/>
  <c r="C14" i="3"/>
  <c r="W13" i="3"/>
  <c r="V13" i="3"/>
  <c r="U13" i="3"/>
  <c r="T13" i="3"/>
  <c r="X13" i="3" s="1"/>
  <c r="S13" i="3"/>
  <c r="P13" i="3"/>
  <c r="O13" i="3"/>
  <c r="M13" i="3"/>
  <c r="K13" i="3"/>
  <c r="C13" i="3"/>
  <c r="W12" i="3"/>
  <c r="V12" i="3"/>
  <c r="T12" i="3"/>
  <c r="S12" i="3"/>
  <c r="M12" i="3"/>
  <c r="K12" i="3"/>
  <c r="C12" i="3"/>
  <c r="W11" i="3"/>
  <c r="U11" i="3" s="1"/>
  <c r="P11" i="3" s="1"/>
  <c r="O11" i="3" s="1"/>
  <c r="V11" i="3"/>
  <c r="T11" i="3"/>
  <c r="S11" i="3"/>
  <c r="K11" i="3"/>
  <c r="M11" i="3" s="1"/>
  <c r="C11" i="3"/>
  <c r="W10" i="3"/>
  <c r="V10" i="3"/>
  <c r="T10" i="3"/>
  <c r="S10" i="3"/>
  <c r="P10" i="3"/>
  <c r="O10" i="3" s="1"/>
  <c r="M10" i="3"/>
  <c r="K10" i="3"/>
  <c r="C10" i="3"/>
  <c r="W9" i="3"/>
  <c r="V9" i="3"/>
  <c r="T9" i="3"/>
  <c r="X9" i="3" s="1"/>
  <c r="S9" i="3"/>
  <c r="K9" i="3"/>
  <c r="M9" i="3" s="1"/>
  <c r="C9" i="3"/>
  <c r="W8" i="3"/>
  <c r="V8" i="3"/>
  <c r="T8" i="3"/>
  <c r="S8" i="3"/>
  <c r="M8" i="3"/>
  <c r="K8" i="3"/>
  <c r="C8" i="3"/>
  <c r="W7" i="3"/>
  <c r="V7" i="3"/>
  <c r="T7" i="3"/>
  <c r="S7" i="3"/>
  <c r="K7" i="3"/>
  <c r="M7" i="3" s="1"/>
  <c r="W6" i="3"/>
  <c r="U6" i="3" s="1"/>
  <c r="V6" i="3"/>
  <c r="T6" i="3"/>
  <c r="S6" i="3"/>
  <c r="K6" i="3"/>
  <c r="M6" i="3" s="1"/>
  <c r="C6" i="3"/>
  <c r="W5" i="3"/>
  <c r="V5" i="3"/>
  <c r="T5" i="3"/>
  <c r="S5" i="3"/>
  <c r="K5" i="3"/>
  <c r="M5" i="3" s="1"/>
  <c r="C5" i="3"/>
  <c r="X7" i="3" l="1"/>
  <c r="U7" i="3"/>
  <c r="P7" i="3" s="1"/>
  <c r="O7" i="3" s="1"/>
  <c r="U10" i="3"/>
  <c r="U8" i="3"/>
  <c r="P8" i="3" s="1"/>
  <c r="O8" i="3" s="1"/>
  <c r="U9" i="3"/>
  <c r="P9" i="3" s="1"/>
  <c r="X12" i="3"/>
  <c r="X10" i="3"/>
  <c r="U5" i="3"/>
  <c r="X5" i="3"/>
  <c r="P5" i="3" s="1"/>
  <c r="O5" i="3" s="1"/>
  <c r="O9" i="3"/>
  <c r="X20" i="3"/>
  <c r="X32" i="3"/>
  <c r="X40" i="3"/>
  <c r="X52" i="3"/>
  <c r="X11" i="3"/>
  <c r="U12" i="3"/>
  <c r="P12" i="3" s="1"/>
  <c r="O12" i="3" s="1"/>
  <c r="U16" i="3"/>
  <c r="U24" i="3"/>
  <c r="U28" i="3"/>
  <c r="U36" i="3"/>
  <c r="X39" i="3"/>
  <c r="X43" i="3"/>
  <c r="U44" i="3"/>
  <c r="X47" i="3"/>
  <c r="U48" i="3"/>
  <c r="X51" i="3"/>
  <c r="X55" i="3"/>
  <c r="U56" i="3"/>
  <c r="X8" i="3"/>
  <c r="X6" i="3"/>
  <c r="P6" i="3" s="1"/>
  <c r="O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SL086</author>
  </authors>
  <commentList>
    <comment ref="F5" authorId="0" shapeId="0" xr:uid="{E0292E5A-3A08-471E-A739-B0D6A4FD579D}">
      <text>
        <r>
          <rPr>
            <b/>
            <sz val="9"/>
            <color indexed="81"/>
            <rFont val="MS P ゴシック"/>
            <family val="3"/>
            <charset val="128"/>
          </rPr>
          <t>「5/1」の形式で入力してください。</t>
        </r>
      </text>
    </comment>
    <comment ref="G5" authorId="0" shapeId="0" xr:uid="{9C22EFAB-29E7-4492-A900-202E6E3D518A}">
      <text>
        <r>
          <rPr>
            <b/>
            <sz val="9"/>
            <color indexed="81"/>
            <rFont val="MS P ゴシック"/>
            <family val="3"/>
            <charset val="128"/>
          </rPr>
          <t>24時間形式で入力してください。
(例：午後9時は21:00)</t>
        </r>
      </text>
    </comment>
    <comment ref="L5" authorId="0" shapeId="0" xr:uid="{CEA6DF82-5B55-442A-AAF7-29DFA1042A69}">
      <text>
        <r>
          <rPr>
            <b/>
            <sz val="9"/>
            <color indexed="81"/>
            <rFont val="MS P ゴシック"/>
            <family val="3"/>
            <charset val="128"/>
          </rPr>
          <t>週休日(土日)の日中（8:30～17:15）の勤務は4時間単位の代休を優先
休日等(休日・祝日）の日中（8:30～17:15）の勤務は1日単位の代休又は手当の選択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SL086</author>
  </authors>
  <commentList>
    <comment ref="F5" authorId="0" shapeId="0" xr:uid="{2EC20D03-C92B-4C30-A2CD-9AE476E34A72}">
      <text>
        <r>
          <rPr>
            <b/>
            <sz val="9"/>
            <color indexed="81"/>
            <rFont val="MS P ゴシック"/>
            <family val="3"/>
            <charset val="128"/>
          </rPr>
          <t>「5/1」の形式で入力してください。</t>
        </r>
      </text>
    </comment>
    <comment ref="G5" authorId="0" shapeId="0" xr:uid="{0A6E73A9-2B47-4818-85A5-2007FD17C660}">
      <text>
        <r>
          <rPr>
            <b/>
            <sz val="9"/>
            <color indexed="81"/>
            <rFont val="MS P ゴシック"/>
            <family val="3"/>
            <charset val="128"/>
          </rPr>
          <t>24時間形式で入力してください。
(例：午後9時は21:00)</t>
        </r>
      </text>
    </comment>
    <comment ref="L5" authorId="0" shapeId="0" xr:uid="{C2991B01-50A6-4B7E-A56E-271CB7A7AA96}">
      <text>
        <r>
          <rPr>
            <b/>
            <sz val="9"/>
            <color indexed="81"/>
            <rFont val="MS P ゴシック"/>
            <family val="3"/>
            <charset val="128"/>
          </rPr>
          <t>週休日(土日)の日中（8:30～17:15）の勤務は4時間単位の代休を優先
休日等(休日・祝日）の日中（8:30～17:15）の勤務は1日単位の代休又は手当の選択</t>
        </r>
      </text>
    </comment>
  </commentList>
</comments>
</file>

<file path=xl/sharedStrings.xml><?xml version="1.0" encoding="utf-8"?>
<sst xmlns="http://schemas.openxmlformats.org/spreadsheetml/2006/main" count="165" uniqueCount="95">
  <si>
    <t>勤務の内容</t>
  </si>
  <si>
    <t>手当額</t>
  </si>
  <si>
    <t>様式第4号(第63条関係)</t>
  </si>
  <si>
    <t>管理職手当
支給割合</t>
    <phoneticPr fontId="1"/>
  </si>
  <si>
    <t>管 理 職 員 特 別 勤 務 記 録 簿</t>
    <phoneticPr fontId="1"/>
  </si>
  <si>
    <t>課長補佐</t>
  </si>
  <si>
    <t>センター長(補佐級)</t>
  </si>
  <si>
    <t>警備隊長(補佐級)</t>
  </si>
  <si>
    <t>室長補佐(補佐級)</t>
  </si>
  <si>
    <t>室長(補佐級)</t>
  </si>
  <si>
    <t>次長補佐(補佐級)</t>
  </si>
  <si>
    <t>事務局次長(補佐級)</t>
  </si>
  <si>
    <t>副所長(補佐級)</t>
  </si>
  <si>
    <t>主査</t>
  </si>
  <si>
    <t>課長</t>
  </si>
  <si>
    <t>園長(課長級)</t>
  </si>
  <si>
    <t>所長(課長級)</t>
  </si>
  <si>
    <t>事務局長(課長級)</t>
  </si>
  <si>
    <t>次長(課長級)</t>
  </si>
  <si>
    <t>館長(課長級)</t>
  </si>
  <si>
    <t>副署長(課長級)</t>
  </si>
  <si>
    <t>消防署長(課長級)</t>
  </si>
  <si>
    <t>所長(次長級)</t>
  </si>
  <si>
    <t>次長</t>
  </si>
  <si>
    <t>消防次長</t>
  </si>
  <si>
    <t>事務局長(部長級)</t>
  </si>
  <si>
    <t>消防長</t>
  </si>
  <si>
    <t>担当部長</t>
  </si>
  <si>
    <t>部長</t>
  </si>
  <si>
    <t>医長(補佐級)</t>
  </si>
  <si>
    <t>診療部長(課長級)</t>
  </si>
  <si>
    <t>副院長(次長級)</t>
  </si>
  <si>
    <t>院長(部長級)</t>
  </si>
  <si>
    <t>科長(課長級)</t>
  </si>
  <si>
    <t>看護師長(補佐級)</t>
  </si>
  <si>
    <t>看護部長(次長級)</t>
  </si>
  <si>
    <t>職名CD</t>
    <rPh sb="0" eb="2">
      <t>ショクメイ</t>
    </rPh>
    <phoneticPr fontId="1"/>
  </si>
  <si>
    <t>職名</t>
    <rPh sb="0" eb="2">
      <t>ショクメイ</t>
    </rPh>
    <phoneticPr fontId="1"/>
  </si>
  <si>
    <t>割合</t>
    <rPh sb="0" eb="2">
      <t>ワリアイ</t>
    </rPh>
    <phoneticPr fontId="1"/>
  </si>
  <si>
    <t>副看護部長(課長級)</t>
  </si>
  <si>
    <t>会計管理者(次長級)</t>
  </si>
  <si>
    <t>室長(主査級)</t>
  </si>
  <si>
    <t>センター長(主査級)</t>
  </si>
  <si>
    <t>所長(主査級)</t>
  </si>
  <si>
    <t>班長(補佐級)</t>
  </si>
  <si>
    <t>100分の13以上</t>
    <rPh sb="7" eb="9">
      <t>イジョウ</t>
    </rPh>
    <phoneticPr fontId="1"/>
  </si>
  <si>
    <t>100分の12以下</t>
    <rPh sb="7" eb="9">
      <t>イカ</t>
    </rPh>
    <phoneticPr fontId="1"/>
  </si>
  <si>
    <t>勤務時間</t>
    <rPh sb="0" eb="2">
      <t>キンム</t>
    </rPh>
    <rPh sb="2" eb="4">
      <t>ジカン</t>
    </rPh>
    <phoneticPr fontId="1"/>
  </si>
  <si>
    <t>１日</t>
    <rPh sb="1" eb="2">
      <t>ニチ</t>
    </rPh>
    <phoneticPr fontId="1"/>
  </si>
  <si>
    <t>半日</t>
    <rPh sb="0" eb="2">
      <t>ハンニチ</t>
    </rPh>
    <phoneticPr fontId="1"/>
  </si>
  <si>
    <t>国民の祝日月日</t>
  </si>
  <si>
    <t>国民の祝日名称</t>
  </si>
  <si>
    <t>元日</t>
  </si>
  <si>
    <t>成人の日</t>
  </si>
  <si>
    <t>建国記念の日</t>
  </si>
  <si>
    <t>春分の日</t>
  </si>
  <si>
    <t>年末年始休暇</t>
    <rPh sb="0" eb="2">
      <t>ネンマツ</t>
    </rPh>
    <rPh sb="2" eb="4">
      <t>ネンシ</t>
    </rPh>
    <rPh sb="4" eb="6">
      <t>キュウカ</t>
    </rPh>
    <phoneticPr fontId="1"/>
  </si>
  <si>
    <t>天皇誕生日</t>
    <rPh sb="0" eb="2">
      <t>テンノウ</t>
    </rPh>
    <rPh sb="2" eb="5">
      <t>タンジョウビ</t>
    </rPh>
    <phoneticPr fontId="1"/>
  </si>
  <si>
    <t>昭和の日</t>
    <rPh sb="0" eb="2">
      <t>ショウワ</t>
    </rPh>
    <rPh sb="3" eb="4">
      <t>ヒ</t>
    </rPh>
    <phoneticPr fontId="1"/>
  </si>
  <si>
    <t>憲法記念日</t>
    <rPh sb="0" eb="2">
      <t>ケンポウ</t>
    </rPh>
    <rPh sb="2" eb="5">
      <t>キネンビ</t>
    </rPh>
    <phoneticPr fontId="1"/>
  </si>
  <si>
    <t>みどりの日</t>
    <rPh sb="4" eb="5">
      <t>ヒ</t>
    </rPh>
    <phoneticPr fontId="1"/>
  </si>
  <si>
    <t>こどもの日</t>
    <rPh sb="4" eb="5">
      <t>ヒ</t>
    </rPh>
    <phoneticPr fontId="1"/>
  </si>
  <si>
    <t>海の日</t>
    <rPh sb="0" eb="1">
      <t>ウミ</t>
    </rPh>
    <rPh sb="2" eb="3">
      <t>ヒ</t>
    </rPh>
    <phoneticPr fontId="1"/>
  </si>
  <si>
    <t>スポーツの日</t>
    <rPh sb="5" eb="6">
      <t>ヒ</t>
    </rPh>
    <phoneticPr fontId="1"/>
  </si>
  <si>
    <t>山の日</t>
    <rPh sb="0" eb="1">
      <t>ヤマ</t>
    </rPh>
    <rPh sb="2" eb="3">
      <t>ヒ</t>
    </rPh>
    <phoneticPr fontId="1"/>
  </si>
  <si>
    <t>山の日（振替）</t>
    <rPh sb="0" eb="1">
      <t>ヤマ</t>
    </rPh>
    <rPh sb="2" eb="3">
      <t>ヒ</t>
    </rPh>
    <phoneticPr fontId="1"/>
  </si>
  <si>
    <t>敬老の日</t>
    <rPh sb="0" eb="2">
      <t>ケイロウ</t>
    </rPh>
    <rPh sb="3" eb="4">
      <t>ヒ</t>
    </rPh>
    <phoneticPr fontId="1"/>
  </si>
  <si>
    <t>秋分の日</t>
    <rPh sb="0" eb="2">
      <t>シュウブン</t>
    </rPh>
    <rPh sb="3" eb="4">
      <t>ヒ</t>
    </rPh>
    <phoneticPr fontId="1"/>
  </si>
  <si>
    <t>文化の日</t>
    <rPh sb="0" eb="2">
      <t>ブンカ</t>
    </rPh>
    <rPh sb="3" eb="4">
      <t>ヒ</t>
    </rPh>
    <phoneticPr fontId="1"/>
  </si>
  <si>
    <t>勤労感謝の日</t>
    <rPh sb="0" eb="2">
      <t>キンロウ</t>
    </rPh>
    <rPh sb="2" eb="4">
      <t>カンシャ</t>
    </rPh>
    <rPh sb="5" eb="6">
      <t>ヒ</t>
    </rPh>
    <phoneticPr fontId="1"/>
  </si>
  <si>
    <t>実勤務時間</t>
    <rPh sb="0" eb="1">
      <t>ジツ</t>
    </rPh>
    <rPh sb="1" eb="3">
      <t>キンム</t>
    </rPh>
    <rPh sb="3" eb="5">
      <t>ジカン</t>
    </rPh>
    <phoneticPr fontId="1"/>
  </si>
  <si>
    <t>所属</t>
    <rPh sb="0" eb="2">
      <t>ショゾク</t>
    </rPh>
    <phoneticPr fontId="1"/>
  </si>
  <si>
    <t>職員番号</t>
    <rPh sb="0" eb="2">
      <t>ショクイン</t>
    </rPh>
    <rPh sb="2" eb="4">
      <t>バンゴウ</t>
    </rPh>
    <phoneticPr fontId="1"/>
  </si>
  <si>
    <t>休憩</t>
    <rPh sb="0" eb="2">
      <t>キュウケイ</t>
    </rPh>
    <phoneticPr fontId="1"/>
  </si>
  <si>
    <t>摘　要</t>
    <phoneticPr fontId="1"/>
  </si>
  <si>
    <t>勤務開始時間</t>
    <rPh sb="0" eb="2">
      <t>キンム</t>
    </rPh>
    <rPh sb="2" eb="4">
      <t>カイシ</t>
    </rPh>
    <rPh sb="4" eb="6">
      <t>ジカン</t>
    </rPh>
    <phoneticPr fontId="1"/>
  </si>
  <si>
    <t>勤務終了時間</t>
    <rPh sb="0" eb="2">
      <t>キンム</t>
    </rPh>
    <rPh sb="2" eb="4">
      <t>シュウリョウ</t>
    </rPh>
    <rPh sb="4" eb="6">
      <t>ジカン</t>
    </rPh>
    <phoneticPr fontId="1"/>
  </si>
  <si>
    <t>勤務開始日
の勤務時間</t>
    <rPh sb="0" eb="2">
      <t>キンム</t>
    </rPh>
    <rPh sb="2" eb="4">
      <t>カイシ</t>
    </rPh>
    <rPh sb="4" eb="5">
      <t>ビ</t>
    </rPh>
    <rPh sb="7" eb="9">
      <t>キンム</t>
    </rPh>
    <rPh sb="9" eb="11">
      <t>ジカン</t>
    </rPh>
    <phoneticPr fontId="1"/>
  </si>
  <si>
    <t>勤務終了日
の勤務時間</t>
    <rPh sb="0" eb="2">
      <t>キンム</t>
    </rPh>
    <rPh sb="2" eb="4">
      <t>シュウリョウ</t>
    </rPh>
    <rPh sb="4" eb="5">
      <t>ビ</t>
    </rPh>
    <rPh sb="7" eb="9">
      <t>キンム</t>
    </rPh>
    <rPh sb="9" eb="11">
      <t>ジカン</t>
    </rPh>
    <phoneticPr fontId="1"/>
  </si>
  <si>
    <t>勤務開始日
適用区分</t>
    <rPh sb="0" eb="2">
      <t>キンム</t>
    </rPh>
    <rPh sb="2" eb="4">
      <t>カイシ</t>
    </rPh>
    <rPh sb="4" eb="5">
      <t>ビ</t>
    </rPh>
    <rPh sb="6" eb="8">
      <t>テキヨウ</t>
    </rPh>
    <rPh sb="8" eb="10">
      <t>クブン</t>
    </rPh>
    <phoneticPr fontId="1"/>
  </si>
  <si>
    <t>勤務終了日
適用区分</t>
    <rPh sb="0" eb="2">
      <t>キンム</t>
    </rPh>
    <rPh sb="2" eb="4">
      <t>シュウリョウ</t>
    </rPh>
    <rPh sb="4" eb="5">
      <t>ビ</t>
    </rPh>
    <rPh sb="6" eb="8">
      <t>テキヨウ</t>
    </rPh>
    <rPh sb="8" eb="10">
      <t>クブン</t>
    </rPh>
    <phoneticPr fontId="1"/>
  </si>
  <si>
    <t>適用
判定</t>
    <rPh sb="0" eb="2">
      <t>テキヨウ</t>
    </rPh>
    <rPh sb="3" eb="5">
      <t>ハンテイ</t>
    </rPh>
    <phoneticPr fontId="1"/>
  </si>
  <si>
    <t>代休
振替</t>
    <rPh sb="0" eb="2">
      <t>ダイキュウ</t>
    </rPh>
    <rPh sb="3" eb="5">
      <t>フリカエ</t>
    </rPh>
    <phoneticPr fontId="1"/>
  </si>
  <si>
    <t>副教育長（部長級）</t>
    <phoneticPr fontId="1"/>
  </si>
  <si>
    <t>氏　名</t>
    <rPh sb="0" eb="1">
      <t>ウジ</t>
    </rPh>
    <rPh sb="2" eb="3">
      <t>ナ</t>
    </rPh>
    <phoneticPr fontId="1"/>
  </si>
  <si>
    <t>○○課</t>
    <rPh sb="2" eb="3">
      <t>カ</t>
    </rPh>
    <phoneticPr fontId="1"/>
  </si>
  <si>
    <t>課長</t>
    <rPh sb="0" eb="2">
      <t>カチョウ</t>
    </rPh>
    <phoneticPr fontId="1"/>
  </si>
  <si>
    <t>出雲　太郎</t>
    <rPh sb="0" eb="2">
      <t>イズモ</t>
    </rPh>
    <rPh sb="3" eb="5">
      <t>タロウ</t>
    </rPh>
    <phoneticPr fontId="1"/>
  </si>
  <si>
    <t>大雨警報に伴う災害体制</t>
    <rPh sb="0" eb="2">
      <t>オオアメ</t>
    </rPh>
    <rPh sb="2" eb="4">
      <t>ケイホウ</t>
    </rPh>
    <rPh sb="5" eb="6">
      <t>トモナ</t>
    </rPh>
    <rPh sb="7" eb="9">
      <t>サイガイ</t>
    </rPh>
    <rPh sb="9" eb="11">
      <t>タイセイ</t>
    </rPh>
    <phoneticPr fontId="1"/>
  </si>
  <si>
    <t>平田　花子</t>
    <rPh sb="0" eb="2">
      <t>ヒラタ</t>
    </rPh>
    <rPh sb="3" eb="5">
      <t>ハナコ</t>
    </rPh>
    <phoneticPr fontId="1"/>
  </si>
  <si>
    <t>課長補佐</t>
    <rPh sb="0" eb="2">
      <t>カチョウ</t>
    </rPh>
    <rPh sb="2" eb="4">
      <t>ホサ</t>
    </rPh>
    <phoneticPr fontId="1"/>
  </si>
  <si>
    <t>大雨警報に伴う災害体制（避難所運営班）</t>
    <rPh sb="0" eb="2">
      <t>オオアメ</t>
    </rPh>
    <rPh sb="2" eb="4">
      <t>ケイホウ</t>
    </rPh>
    <rPh sb="5" eb="6">
      <t>トモナ</t>
    </rPh>
    <rPh sb="7" eb="9">
      <t>サイガイ</t>
    </rPh>
    <rPh sb="9" eb="11">
      <t>タイセイ</t>
    </rPh>
    <rPh sb="12" eb="15">
      <t>ヒナンジョ</t>
    </rPh>
    <rPh sb="15" eb="17">
      <t>ウンエイ</t>
    </rPh>
    <rPh sb="17" eb="18">
      <t>ハン</t>
    </rPh>
    <phoneticPr fontId="1"/>
  </si>
  <si>
    <t>佐田　一郎</t>
    <rPh sb="0" eb="2">
      <t>サダ</t>
    </rPh>
    <rPh sb="3" eb="5">
      <t>イチロウ</t>
    </rPh>
    <phoneticPr fontId="1"/>
  </si>
  <si>
    <t>　(令和４年７月分)</t>
    <rPh sb="2" eb="4">
      <t>レイワ</t>
    </rPh>
    <phoneticPr fontId="1"/>
  </si>
  <si>
    <t>　(　　　年　月分)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</si>
</sst>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\(aaa\)"/>
    <numFmt numFmtId="177" formatCode="[h]:mm"/>
    <numFmt numFmtId="178" formatCode="[$-411]ge\.m\.d\(aaa\);@"/>
    <numFmt numFmtId="179" formatCode="#,##0&quot;円&quot;\ ;[Red]\-#,##0\ "/>
  </numFmts>
  <fonts count="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9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indexed="8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178" fontId="4" fillId="0" borderId="0" xfId="0" applyNumberFormat="1" applyFont="1">
      <alignment vertical="center"/>
    </xf>
    <xf numFmtId="178" fontId="4" fillId="2" borderId="0" xfId="0" applyNumberFormat="1" applyFont="1" applyFill="1">
      <alignment vertical="center"/>
    </xf>
    <xf numFmtId="0" fontId="4" fillId="2" borderId="0" xfId="0" applyFont="1" applyFill="1">
      <alignment vertical="center"/>
    </xf>
    <xf numFmtId="178" fontId="4" fillId="3" borderId="0" xfId="0" applyNumberFormat="1" applyFont="1" applyFill="1">
      <alignment vertical="center"/>
    </xf>
    <xf numFmtId="0" fontId="4" fillId="3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20" fontId="6" fillId="0" borderId="5" xfId="0" applyNumberFormat="1" applyFont="1" applyBorder="1" applyAlignment="1" applyProtection="1">
      <alignment horizontal="center" vertical="center" shrinkToFit="1"/>
      <protection locked="0"/>
    </xf>
    <xf numFmtId="177" fontId="6" fillId="0" borderId="5" xfId="0" applyNumberFormat="1" applyFont="1" applyBorder="1" applyAlignment="1" applyProtection="1">
      <alignment horizontal="center" vertical="center" shrinkToFit="1"/>
      <protection locked="0"/>
    </xf>
    <xf numFmtId="177" fontId="6" fillId="0" borderId="1" xfId="0" applyNumberFormat="1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6" fillId="0" borderId="0" xfId="0" applyFont="1" applyBorder="1">
      <alignment vertical="center"/>
    </xf>
    <xf numFmtId="20" fontId="6" fillId="0" borderId="0" xfId="0" applyNumberFormat="1" applyFont="1">
      <alignment vertical="center"/>
    </xf>
    <xf numFmtId="20" fontId="2" fillId="0" borderId="0" xfId="0" applyNumberFormat="1" applyFont="1">
      <alignment vertical="center"/>
    </xf>
    <xf numFmtId="0" fontId="2" fillId="0" borderId="0" xfId="0" applyFont="1" applyBorder="1">
      <alignment vertical="center"/>
    </xf>
    <xf numFmtId="176" fontId="6" fillId="0" borderId="6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distributed" vertical="center" indent="1"/>
      <protection locked="0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20" fontId="6" fillId="0" borderId="0" xfId="0" applyNumberFormat="1" applyFont="1" applyAlignment="1">
      <alignment horizontal="center" vertical="center"/>
    </xf>
    <xf numFmtId="0" fontId="6" fillId="0" borderId="0" xfId="0" applyNumberFormat="1" applyFont="1" applyAlignment="1">
      <alignment horizontal="center" vertical="center"/>
    </xf>
    <xf numFmtId="177" fontId="6" fillId="0" borderId="0" xfId="0" applyNumberFormat="1" applyFont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shrinkToFit="1"/>
      <protection locked="0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 applyProtection="1">
      <alignment horizontal="center" vertical="center" shrinkToFit="1"/>
    </xf>
    <xf numFmtId="177" fontId="6" fillId="0" borderId="1" xfId="0" applyNumberFormat="1" applyFont="1" applyBorder="1" applyAlignment="1" applyProtection="1">
      <alignment horizontal="center" vertical="center" shrinkToFit="1"/>
    </xf>
    <xf numFmtId="179" fontId="2" fillId="0" borderId="1" xfId="1" applyNumberFormat="1" applyFont="1" applyBorder="1" applyProtection="1">
      <alignment vertical="center"/>
    </xf>
    <xf numFmtId="0" fontId="6" fillId="0" borderId="1" xfId="0" applyFont="1" applyBorder="1" applyProtection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 shrinkToFit="1"/>
    </xf>
    <xf numFmtId="0" fontId="2" fillId="0" borderId="3" xfId="0" applyFont="1" applyBorder="1" applyAlignment="1" applyProtection="1">
      <alignment horizontal="center" vertical="center" shrinkToFit="1"/>
    </xf>
    <xf numFmtId="0" fontId="2" fillId="0" borderId="0" xfId="0" applyFont="1" applyAlignment="1">
      <alignment horizontal="justify" vertical="center"/>
    </xf>
    <xf numFmtId="0" fontId="2" fillId="0" borderId="2" xfId="0" applyFont="1" applyBorder="1" applyAlignment="1" applyProtection="1">
      <alignment horizontal="justify" vertical="center"/>
      <protection locked="0"/>
    </xf>
    <xf numFmtId="0" fontId="7" fillId="0" borderId="0" xfId="0" applyFon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066A3-2EDD-4E89-9B34-55050841CC3C}">
  <sheetPr>
    <pageSetUpPr fitToPage="1"/>
  </sheetPr>
  <dimension ref="A1:Y46"/>
  <sheetViews>
    <sheetView tabSelected="1" zoomScaleNormal="100" workbookViewId="0">
      <selection activeCell="D6" sqref="D6"/>
    </sheetView>
  </sheetViews>
  <sheetFormatPr defaultRowHeight="33.75" customHeight="1"/>
  <cols>
    <col min="1" max="1" width="14.875" style="8" customWidth="1"/>
    <col min="2" max="2" width="11.625" style="31" bestFit="1" customWidth="1"/>
    <col min="3" max="3" width="11.625" style="8" customWidth="1"/>
    <col min="4" max="4" width="17.125" style="1" customWidth="1"/>
    <col min="5" max="5" width="9" style="1"/>
    <col min="6" max="6" width="13.875" style="8" bestFit="1" customWidth="1"/>
    <col min="7" max="7" width="7" style="8" bestFit="1" customWidth="1"/>
    <col min="8" max="8" width="13.875" style="8" bestFit="1" customWidth="1"/>
    <col min="9" max="9" width="7" style="8" bestFit="1" customWidth="1"/>
    <col min="10" max="10" width="5.5" style="8" bestFit="1" customWidth="1"/>
    <col min="11" max="11" width="9.25" style="8" bestFit="1" customWidth="1"/>
    <col min="12" max="12" width="5.5" style="8" bestFit="1" customWidth="1"/>
    <col min="13" max="13" width="11.25" style="8" customWidth="1"/>
    <col min="14" max="14" width="29.625" style="8" customWidth="1"/>
    <col min="15" max="15" width="10.5" style="8" bestFit="1" customWidth="1"/>
    <col min="16" max="16" width="11.375" style="8" customWidth="1"/>
    <col min="17" max="18" width="9" style="8"/>
    <col min="19" max="20" width="9" style="8" customWidth="1"/>
    <col min="21" max="21" width="4.5" style="8" customWidth="1"/>
    <col min="22" max="22" width="9" style="8" customWidth="1"/>
    <col min="23" max="23" width="13" style="8" customWidth="1"/>
    <col min="24" max="24" width="4.5" style="8" customWidth="1"/>
    <col min="25" max="26" width="9" style="8"/>
    <col min="27" max="27" width="5.5" style="8" bestFit="1" customWidth="1"/>
    <col min="28" max="28" width="5.875" style="8" bestFit="1" customWidth="1"/>
    <col min="29" max="16384" width="9" style="8"/>
  </cols>
  <sheetData>
    <row r="1" spans="1:25" ht="13.5" customHeight="1">
      <c r="A1" s="40" t="s">
        <v>2</v>
      </c>
      <c r="B1" s="40"/>
      <c r="C1" s="40"/>
      <c r="D1" s="40"/>
    </row>
    <row r="2" spans="1:25" ht="33.75" customHeight="1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25" ht="13.5" customHeight="1">
      <c r="A3" s="41"/>
      <c r="B3" s="41"/>
      <c r="C3" s="41"/>
      <c r="D3" s="41"/>
      <c r="M3" s="45" t="s">
        <v>94</v>
      </c>
      <c r="N3" s="45"/>
      <c r="O3" s="45"/>
      <c r="P3" s="45"/>
    </row>
    <row r="4" spans="1:25" ht="27">
      <c r="A4" s="36" t="s">
        <v>71</v>
      </c>
      <c r="B4" s="32" t="s">
        <v>37</v>
      </c>
      <c r="C4" s="37" t="s">
        <v>3</v>
      </c>
      <c r="D4" s="36" t="s">
        <v>84</v>
      </c>
      <c r="E4" s="36" t="s">
        <v>72</v>
      </c>
      <c r="F4" s="43" t="s">
        <v>75</v>
      </c>
      <c r="G4" s="44"/>
      <c r="H4" s="43" t="s">
        <v>76</v>
      </c>
      <c r="I4" s="44"/>
      <c r="J4" s="38" t="s">
        <v>73</v>
      </c>
      <c r="K4" s="39" t="s">
        <v>47</v>
      </c>
      <c r="L4" s="38" t="s">
        <v>82</v>
      </c>
      <c r="M4" s="39" t="s">
        <v>70</v>
      </c>
      <c r="N4" s="39" t="s">
        <v>0</v>
      </c>
      <c r="O4" s="32" t="s">
        <v>1</v>
      </c>
      <c r="P4" s="32" t="s">
        <v>74</v>
      </c>
      <c r="R4" s="9"/>
      <c r="S4" s="24"/>
      <c r="T4" s="24"/>
      <c r="U4" s="24"/>
      <c r="V4" s="24"/>
      <c r="W4" s="24"/>
      <c r="X4" s="24"/>
      <c r="Y4" s="23"/>
    </row>
    <row r="5" spans="1:25" s="13" customFormat="1" ht="33.75" customHeight="1">
      <c r="A5" s="21"/>
      <c r="B5" s="30"/>
      <c r="C5" s="32"/>
      <c r="D5" s="22"/>
      <c r="E5" s="29"/>
      <c r="F5" s="18"/>
      <c r="G5" s="10"/>
      <c r="H5" s="18"/>
      <c r="I5" s="11"/>
      <c r="J5" s="11"/>
      <c r="K5" s="12"/>
      <c r="L5" s="19"/>
      <c r="M5" s="33"/>
      <c r="N5" s="20"/>
      <c r="O5" s="34"/>
      <c r="P5" s="35"/>
      <c r="R5" s="14"/>
      <c r="S5" s="25"/>
      <c r="T5" s="26"/>
      <c r="U5" s="27"/>
      <c r="V5" s="25"/>
      <c r="W5" s="28"/>
      <c r="X5" s="27"/>
    </row>
    <row r="6" spans="1:25" s="13" customFormat="1" ht="33.75" customHeight="1">
      <c r="A6" s="21"/>
      <c r="B6" s="30"/>
      <c r="C6" s="32"/>
      <c r="D6" s="22"/>
      <c r="E6" s="29"/>
      <c r="F6" s="18"/>
      <c r="G6" s="10"/>
      <c r="H6" s="18"/>
      <c r="I6" s="11"/>
      <c r="J6" s="11"/>
      <c r="K6" s="12"/>
      <c r="L6" s="19"/>
      <c r="M6" s="33"/>
      <c r="N6" s="20"/>
      <c r="O6" s="34"/>
      <c r="P6" s="35"/>
      <c r="R6" s="14"/>
      <c r="S6" s="25"/>
      <c r="T6" s="26"/>
      <c r="U6" s="27"/>
      <c r="V6" s="25"/>
      <c r="W6" s="28"/>
      <c r="X6" s="27"/>
    </row>
    <row r="7" spans="1:25" s="13" customFormat="1" ht="33.75" customHeight="1">
      <c r="A7" s="21"/>
      <c r="B7" s="30"/>
      <c r="C7" s="32"/>
      <c r="D7" s="22"/>
      <c r="E7" s="29"/>
      <c r="F7" s="18"/>
      <c r="G7" s="10"/>
      <c r="H7" s="18"/>
      <c r="I7" s="11"/>
      <c r="J7" s="11"/>
      <c r="K7" s="12"/>
      <c r="L7" s="19"/>
      <c r="M7" s="33"/>
      <c r="N7" s="20"/>
      <c r="O7" s="34"/>
      <c r="P7" s="35"/>
      <c r="R7" s="14"/>
      <c r="S7" s="25"/>
      <c r="T7" s="26"/>
      <c r="U7" s="27"/>
      <c r="V7" s="25"/>
      <c r="W7" s="28"/>
      <c r="X7" s="27"/>
    </row>
    <row r="8" spans="1:25" s="13" customFormat="1" ht="33.75" customHeight="1">
      <c r="A8" s="21"/>
      <c r="B8" s="30"/>
      <c r="C8" s="32"/>
      <c r="D8" s="22"/>
      <c r="E8" s="29"/>
      <c r="F8" s="18"/>
      <c r="G8" s="10"/>
      <c r="H8" s="18"/>
      <c r="I8" s="11"/>
      <c r="J8" s="11"/>
      <c r="K8" s="12"/>
      <c r="L8" s="19"/>
      <c r="M8" s="33"/>
      <c r="N8" s="20"/>
      <c r="O8" s="34"/>
      <c r="P8" s="35"/>
      <c r="R8" s="14"/>
      <c r="S8" s="25"/>
      <c r="T8" s="26"/>
      <c r="U8" s="27"/>
      <c r="V8" s="25"/>
      <c r="W8" s="28"/>
      <c r="X8" s="27"/>
    </row>
    <row r="9" spans="1:25" s="13" customFormat="1" ht="33.75" customHeight="1">
      <c r="A9" s="21"/>
      <c r="B9" s="30"/>
      <c r="C9" s="32"/>
      <c r="D9" s="22"/>
      <c r="E9" s="29"/>
      <c r="F9" s="18"/>
      <c r="G9" s="10"/>
      <c r="H9" s="18"/>
      <c r="I9" s="11"/>
      <c r="J9" s="11"/>
      <c r="K9" s="12"/>
      <c r="L9" s="19"/>
      <c r="M9" s="33"/>
      <c r="N9" s="20"/>
      <c r="O9" s="34"/>
      <c r="P9" s="35"/>
      <c r="R9" s="14"/>
      <c r="S9" s="25"/>
      <c r="T9" s="26"/>
      <c r="U9" s="27"/>
      <c r="V9" s="25"/>
      <c r="W9" s="28"/>
      <c r="X9" s="27"/>
    </row>
    <row r="10" spans="1:25" s="13" customFormat="1" ht="33.75" customHeight="1">
      <c r="A10" s="21"/>
      <c r="B10" s="30"/>
      <c r="C10" s="32"/>
      <c r="D10" s="22"/>
      <c r="E10" s="29"/>
      <c r="F10" s="18"/>
      <c r="G10" s="10"/>
      <c r="H10" s="18"/>
      <c r="I10" s="11"/>
      <c r="J10" s="11"/>
      <c r="K10" s="12"/>
      <c r="L10" s="19"/>
      <c r="M10" s="33"/>
      <c r="N10" s="20"/>
      <c r="O10" s="34"/>
      <c r="P10" s="35"/>
      <c r="R10" s="14"/>
      <c r="S10" s="25"/>
      <c r="T10" s="26"/>
      <c r="U10" s="27"/>
      <c r="V10" s="25"/>
      <c r="W10" s="28"/>
      <c r="X10" s="27"/>
    </row>
    <row r="11" spans="1:25" s="13" customFormat="1" ht="33.75" customHeight="1">
      <c r="A11" s="21"/>
      <c r="B11" s="30"/>
      <c r="C11" s="32"/>
      <c r="D11" s="22"/>
      <c r="E11" s="29"/>
      <c r="F11" s="18"/>
      <c r="G11" s="10"/>
      <c r="H11" s="18"/>
      <c r="I11" s="11"/>
      <c r="J11" s="11"/>
      <c r="K11" s="12"/>
      <c r="L11" s="19"/>
      <c r="M11" s="33"/>
      <c r="N11" s="20"/>
      <c r="O11" s="34"/>
      <c r="P11" s="35"/>
      <c r="R11" s="14"/>
      <c r="S11" s="25"/>
      <c r="T11" s="26"/>
      <c r="U11" s="27"/>
      <c r="V11" s="25"/>
      <c r="W11" s="28"/>
      <c r="X11" s="27"/>
    </row>
    <row r="12" spans="1:25" s="13" customFormat="1" ht="33.75" customHeight="1">
      <c r="A12" s="21"/>
      <c r="B12" s="30"/>
      <c r="C12" s="32"/>
      <c r="D12" s="22"/>
      <c r="E12" s="29"/>
      <c r="F12" s="18"/>
      <c r="G12" s="10"/>
      <c r="H12" s="18"/>
      <c r="I12" s="11"/>
      <c r="J12" s="11"/>
      <c r="K12" s="12"/>
      <c r="L12" s="19"/>
      <c r="M12" s="33"/>
      <c r="N12" s="20"/>
      <c r="O12" s="34"/>
      <c r="P12" s="35"/>
      <c r="R12" s="14"/>
      <c r="S12" s="25"/>
      <c r="T12" s="26"/>
      <c r="U12" s="27"/>
      <c r="V12" s="25"/>
      <c r="W12" s="28"/>
      <c r="X12" s="27"/>
    </row>
    <row r="13" spans="1:25" s="13" customFormat="1" ht="33.75" customHeight="1">
      <c r="A13" s="21"/>
      <c r="B13" s="30"/>
      <c r="C13" s="32"/>
      <c r="D13" s="22"/>
      <c r="E13" s="29"/>
      <c r="F13" s="18"/>
      <c r="G13" s="10"/>
      <c r="H13" s="18"/>
      <c r="I13" s="11"/>
      <c r="J13" s="11"/>
      <c r="K13" s="12"/>
      <c r="L13" s="19"/>
      <c r="M13" s="33"/>
      <c r="N13" s="20"/>
      <c r="O13" s="34"/>
      <c r="P13" s="35"/>
      <c r="R13" s="14"/>
      <c r="S13" s="25"/>
      <c r="T13" s="26"/>
      <c r="U13" s="27"/>
      <c r="V13" s="25"/>
      <c r="W13" s="28"/>
      <c r="X13" s="27"/>
    </row>
    <row r="14" spans="1:25" s="13" customFormat="1" ht="33.75" customHeight="1">
      <c r="A14" s="21"/>
      <c r="B14" s="30"/>
      <c r="C14" s="32"/>
      <c r="D14" s="22"/>
      <c r="E14" s="29"/>
      <c r="F14" s="18"/>
      <c r="G14" s="10"/>
      <c r="H14" s="18"/>
      <c r="I14" s="11"/>
      <c r="J14" s="11"/>
      <c r="K14" s="12"/>
      <c r="L14" s="19"/>
      <c r="M14" s="33"/>
      <c r="N14" s="20"/>
      <c r="O14" s="34"/>
      <c r="P14" s="35"/>
      <c r="R14" s="14"/>
      <c r="S14" s="25"/>
      <c r="T14" s="26"/>
      <c r="U14" s="27"/>
      <c r="V14" s="25"/>
      <c r="W14" s="28"/>
      <c r="X14" s="27"/>
    </row>
    <row r="15" spans="1:25" s="13" customFormat="1" ht="33.75" customHeight="1">
      <c r="A15" s="21"/>
      <c r="B15" s="30"/>
      <c r="C15" s="32"/>
      <c r="D15" s="22"/>
      <c r="E15" s="29"/>
      <c r="F15" s="18"/>
      <c r="G15" s="10"/>
      <c r="H15" s="18"/>
      <c r="I15" s="11"/>
      <c r="J15" s="11"/>
      <c r="K15" s="12"/>
      <c r="L15" s="19"/>
      <c r="M15" s="33"/>
      <c r="N15" s="20"/>
      <c r="O15" s="34"/>
      <c r="P15" s="35"/>
      <c r="R15" s="14"/>
      <c r="S15" s="25"/>
      <c r="T15" s="26"/>
      <c r="U15" s="27"/>
      <c r="V15" s="25"/>
      <c r="W15" s="28"/>
      <c r="X15" s="27"/>
    </row>
    <row r="16" spans="1:25" s="13" customFormat="1" ht="33.75" customHeight="1">
      <c r="A16" s="21"/>
      <c r="B16" s="30"/>
      <c r="C16" s="32"/>
      <c r="D16" s="22"/>
      <c r="E16" s="29"/>
      <c r="F16" s="18"/>
      <c r="G16" s="10"/>
      <c r="H16" s="18"/>
      <c r="I16" s="11"/>
      <c r="J16" s="11"/>
      <c r="K16" s="12"/>
      <c r="L16" s="19"/>
      <c r="M16" s="33"/>
      <c r="N16" s="20"/>
      <c r="O16" s="34"/>
      <c r="P16" s="35"/>
      <c r="R16" s="14"/>
      <c r="S16" s="25"/>
      <c r="T16" s="26"/>
      <c r="U16" s="27"/>
      <c r="V16" s="25"/>
      <c r="W16" s="28"/>
      <c r="X16" s="27"/>
    </row>
    <row r="17" spans="1:24" s="13" customFormat="1" ht="33.75" customHeight="1">
      <c r="A17" s="21"/>
      <c r="B17" s="30"/>
      <c r="C17" s="32"/>
      <c r="D17" s="22"/>
      <c r="E17" s="29"/>
      <c r="F17" s="18"/>
      <c r="G17" s="10"/>
      <c r="H17" s="18"/>
      <c r="I17" s="11"/>
      <c r="J17" s="11"/>
      <c r="K17" s="12"/>
      <c r="L17" s="19"/>
      <c r="M17" s="33"/>
      <c r="N17" s="20"/>
      <c r="O17" s="34"/>
      <c r="P17" s="35"/>
      <c r="R17" s="14"/>
      <c r="S17" s="25"/>
      <c r="T17" s="26"/>
      <c r="U17" s="27"/>
      <c r="V17" s="25"/>
      <c r="W17" s="28"/>
      <c r="X17" s="27"/>
    </row>
    <row r="18" spans="1:24" s="13" customFormat="1" ht="33.75" customHeight="1">
      <c r="A18" s="21"/>
      <c r="B18" s="30"/>
      <c r="C18" s="32"/>
      <c r="D18" s="22"/>
      <c r="E18" s="29"/>
      <c r="F18" s="18"/>
      <c r="G18" s="10"/>
      <c r="H18" s="18"/>
      <c r="I18" s="11"/>
      <c r="J18" s="11"/>
      <c r="K18" s="12"/>
      <c r="L18" s="19"/>
      <c r="M18" s="33"/>
      <c r="N18" s="20"/>
      <c r="O18" s="34"/>
      <c r="P18" s="35"/>
      <c r="R18" s="14"/>
      <c r="S18" s="25"/>
      <c r="T18" s="26"/>
      <c r="U18" s="27"/>
      <c r="V18" s="25"/>
      <c r="W18" s="28"/>
      <c r="X18" s="27"/>
    </row>
    <row r="19" spans="1:24" s="13" customFormat="1" ht="33.75" customHeight="1">
      <c r="A19" s="21"/>
      <c r="B19" s="30"/>
      <c r="C19" s="32"/>
      <c r="D19" s="22"/>
      <c r="E19" s="29"/>
      <c r="F19" s="18"/>
      <c r="G19" s="10"/>
      <c r="H19" s="18"/>
      <c r="I19" s="11"/>
      <c r="J19" s="11"/>
      <c r="K19" s="12"/>
      <c r="L19" s="19"/>
      <c r="M19" s="33"/>
      <c r="N19" s="20"/>
      <c r="O19" s="34"/>
      <c r="P19" s="35"/>
      <c r="R19" s="14"/>
      <c r="S19" s="25"/>
      <c r="T19" s="26"/>
      <c r="U19" s="27"/>
      <c r="V19" s="25"/>
      <c r="W19" s="28"/>
      <c r="X19" s="27"/>
    </row>
    <row r="20" spans="1:24" s="13" customFormat="1" ht="33.75" customHeight="1">
      <c r="A20" s="21"/>
      <c r="B20" s="30"/>
      <c r="C20" s="32"/>
      <c r="D20" s="22"/>
      <c r="E20" s="29"/>
      <c r="F20" s="18"/>
      <c r="G20" s="10"/>
      <c r="H20" s="18"/>
      <c r="I20" s="11"/>
      <c r="J20" s="11"/>
      <c r="K20" s="12"/>
      <c r="L20" s="19"/>
      <c r="M20" s="33"/>
      <c r="N20" s="20"/>
      <c r="O20" s="34"/>
      <c r="P20" s="35"/>
      <c r="R20" s="14"/>
      <c r="S20" s="25"/>
      <c r="T20" s="26"/>
      <c r="U20" s="27"/>
      <c r="V20" s="25"/>
      <c r="W20" s="28"/>
      <c r="X20" s="27"/>
    </row>
    <row r="21" spans="1:24" s="13" customFormat="1" ht="33.75" customHeight="1">
      <c r="A21" s="21"/>
      <c r="B21" s="30"/>
      <c r="C21" s="32"/>
      <c r="D21" s="22"/>
      <c r="E21" s="29"/>
      <c r="F21" s="18"/>
      <c r="G21" s="10"/>
      <c r="H21" s="18"/>
      <c r="I21" s="11"/>
      <c r="J21" s="11"/>
      <c r="K21" s="12"/>
      <c r="L21" s="19"/>
      <c r="M21" s="33"/>
      <c r="N21" s="20"/>
      <c r="O21" s="34"/>
      <c r="P21" s="35"/>
      <c r="R21" s="14"/>
      <c r="S21" s="25"/>
      <c r="T21" s="26"/>
      <c r="U21" s="27"/>
      <c r="V21" s="25"/>
      <c r="W21" s="28"/>
      <c r="X21" s="27"/>
    </row>
    <row r="22" spans="1:24" s="13" customFormat="1" ht="33.75" customHeight="1">
      <c r="A22" s="21"/>
      <c r="B22" s="30"/>
      <c r="C22" s="32"/>
      <c r="D22" s="22"/>
      <c r="E22" s="29"/>
      <c r="F22" s="18"/>
      <c r="G22" s="10"/>
      <c r="H22" s="18"/>
      <c r="I22" s="11"/>
      <c r="J22" s="11"/>
      <c r="K22" s="12"/>
      <c r="L22" s="19"/>
      <c r="M22" s="33"/>
      <c r="N22" s="20"/>
      <c r="O22" s="34"/>
      <c r="P22" s="35"/>
      <c r="R22" s="14"/>
      <c r="S22" s="25"/>
      <c r="T22" s="26"/>
      <c r="U22" s="27"/>
      <c r="V22" s="25"/>
      <c r="W22" s="28"/>
      <c r="X22" s="27"/>
    </row>
    <row r="23" spans="1:24" s="13" customFormat="1" ht="33.75" customHeight="1">
      <c r="A23" s="21"/>
      <c r="B23" s="30"/>
      <c r="C23" s="32"/>
      <c r="D23" s="22"/>
      <c r="E23" s="29"/>
      <c r="F23" s="18"/>
      <c r="G23" s="10"/>
      <c r="H23" s="18"/>
      <c r="I23" s="11"/>
      <c r="J23" s="11"/>
      <c r="K23" s="12"/>
      <c r="L23" s="19"/>
      <c r="M23" s="33"/>
      <c r="N23" s="20"/>
      <c r="O23" s="34"/>
      <c r="P23" s="35"/>
      <c r="R23" s="14"/>
      <c r="S23" s="25"/>
      <c r="T23" s="26"/>
      <c r="U23" s="27"/>
      <c r="V23" s="25"/>
      <c r="W23" s="28"/>
      <c r="X23" s="27"/>
    </row>
    <row r="24" spans="1:24" s="13" customFormat="1" ht="33.75" customHeight="1">
      <c r="A24" s="21"/>
      <c r="B24" s="30"/>
      <c r="C24" s="32"/>
      <c r="D24" s="22"/>
      <c r="E24" s="29"/>
      <c r="F24" s="18"/>
      <c r="G24" s="10"/>
      <c r="H24" s="18"/>
      <c r="I24" s="11"/>
      <c r="J24" s="11"/>
      <c r="K24" s="12"/>
      <c r="L24" s="19"/>
      <c r="M24" s="33"/>
      <c r="N24" s="20"/>
      <c r="O24" s="34"/>
      <c r="P24" s="35"/>
      <c r="R24" s="14"/>
      <c r="S24" s="25"/>
      <c r="T24" s="26"/>
      <c r="U24" s="27"/>
      <c r="V24" s="25"/>
      <c r="W24" s="28"/>
      <c r="X24" s="27"/>
    </row>
    <row r="25" spans="1:24" s="13" customFormat="1" ht="33.75" customHeight="1">
      <c r="A25" s="21"/>
      <c r="B25" s="30"/>
      <c r="C25" s="32"/>
      <c r="D25" s="22"/>
      <c r="E25" s="29"/>
      <c r="F25" s="18"/>
      <c r="G25" s="10"/>
      <c r="H25" s="18"/>
      <c r="I25" s="11"/>
      <c r="J25" s="11"/>
      <c r="K25" s="12"/>
      <c r="L25" s="19"/>
      <c r="M25" s="33"/>
      <c r="N25" s="20"/>
      <c r="O25" s="34"/>
      <c r="P25" s="35"/>
      <c r="R25" s="14"/>
      <c r="S25" s="25"/>
      <c r="T25" s="26"/>
      <c r="U25" s="27"/>
      <c r="V25" s="25"/>
      <c r="W25" s="28"/>
      <c r="X25" s="27"/>
    </row>
    <row r="26" spans="1:24" s="13" customFormat="1" ht="33.75" customHeight="1">
      <c r="A26" s="21"/>
      <c r="B26" s="30"/>
      <c r="C26" s="32"/>
      <c r="D26" s="22"/>
      <c r="E26" s="29"/>
      <c r="F26" s="18"/>
      <c r="G26" s="10"/>
      <c r="H26" s="18"/>
      <c r="I26" s="11"/>
      <c r="J26" s="11"/>
      <c r="K26" s="12"/>
      <c r="L26" s="19"/>
      <c r="M26" s="33"/>
      <c r="N26" s="20"/>
      <c r="O26" s="34"/>
      <c r="P26" s="35"/>
      <c r="R26" s="14"/>
      <c r="S26" s="25"/>
      <c r="T26" s="26"/>
      <c r="U26" s="27"/>
      <c r="V26" s="25"/>
      <c r="W26" s="28"/>
      <c r="X26" s="27"/>
    </row>
    <row r="27" spans="1:24" s="13" customFormat="1" ht="33.75" customHeight="1">
      <c r="A27" s="21"/>
      <c r="B27" s="30"/>
      <c r="C27" s="32"/>
      <c r="D27" s="22"/>
      <c r="E27" s="29"/>
      <c r="F27" s="18"/>
      <c r="G27" s="10"/>
      <c r="H27" s="18"/>
      <c r="I27" s="11"/>
      <c r="J27" s="11"/>
      <c r="K27" s="12"/>
      <c r="L27" s="19"/>
      <c r="M27" s="33"/>
      <c r="N27" s="20"/>
      <c r="O27" s="34"/>
      <c r="P27" s="35"/>
      <c r="R27" s="14"/>
      <c r="S27" s="25"/>
      <c r="T27" s="26"/>
      <c r="U27" s="27"/>
      <c r="V27" s="25"/>
      <c r="W27" s="28"/>
      <c r="X27" s="27"/>
    </row>
    <row r="28" spans="1:24" s="13" customFormat="1" ht="33.75" customHeight="1">
      <c r="A28" s="21"/>
      <c r="B28" s="30"/>
      <c r="C28" s="32"/>
      <c r="D28" s="22"/>
      <c r="E28" s="29"/>
      <c r="F28" s="18"/>
      <c r="G28" s="10"/>
      <c r="H28" s="18"/>
      <c r="I28" s="11"/>
      <c r="J28" s="11"/>
      <c r="K28" s="12"/>
      <c r="L28" s="19"/>
      <c r="M28" s="33"/>
      <c r="N28" s="20"/>
      <c r="O28" s="34"/>
      <c r="P28" s="35"/>
      <c r="R28" s="14"/>
      <c r="S28" s="25"/>
      <c r="T28" s="26"/>
      <c r="U28" s="27"/>
      <c r="V28" s="25"/>
      <c r="W28" s="28"/>
      <c r="X28" s="27"/>
    </row>
    <row r="29" spans="1:24" s="13" customFormat="1" ht="33.75" customHeight="1">
      <c r="A29" s="21"/>
      <c r="B29" s="30"/>
      <c r="C29" s="32"/>
      <c r="D29" s="22"/>
      <c r="E29" s="29"/>
      <c r="F29" s="18"/>
      <c r="G29" s="10"/>
      <c r="H29" s="18"/>
      <c r="I29" s="11"/>
      <c r="J29" s="11"/>
      <c r="K29" s="12"/>
      <c r="L29" s="19"/>
      <c r="M29" s="33"/>
      <c r="N29" s="20"/>
      <c r="O29" s="34"/>
      <c r="P29" s="35"/>
      <c r="R29" s="14"/>
      <c r="S29" s="25"/>
      <c r="T29" s="26"/>
      <c r="U29" s="27"/>
      <c r="V29" s="25"/>
      <c r="W29" s="28"/>
      <c r="X29" s="27"/>
    </row>
    <row r="30" spans="1:24" s="13" customFormat="1" ht="33.75" customHeight="1">
      <c r="A30" s="21"/>
      <c r="B30" s="30"/>
      <c r="C30" s="32"/>
      <c r="D30" s="22"/>
      <c r="E30" s="29"/>
      <c r="F30" s="18"/>
      <c r="G30" s="10"/>
      <c r="H30" s="18"/>
      <c r="I30" s="11"/>
      <c r="J30" s="11"/>
      <c r="K30" s="12"/>
      <c r="L30" s="19"/>
      <c r="M30" s="33"/>
      <c r="N30" s="20"/>
      <c r="O30" s="34"/>
      <c r="P30" s="35"/>
      <c r="R30" s="14"/>
      <c r="S30" s="25"/>
      <c r="T30" s="26"/>
      <c r="U30" s="27"/>
      <c r="V30" s="25"/>
      <c r="W30" s="28"/>
      <c r="X30" s="27"/>
    </row>
    <row r="31" spans="1:24" s="13" customFormat="1" ht="33.75" customHeight="1">
      <c r="A31" s="21"/>
      <c r="B31" s="30"/>
      <c r="C31" s="32"/>
      <c r="D31" s="22"/>
      <c r="E31" s="29"/>
      <c r="F31" s="18"/>
      <c r="G31" s="10"/>
      <c r="H31" s="18"/>
      <c r="I31" s="11"/>
      <c r="J31" s="11"/>
      <c r="K31" s="12"/>
      <c r="L31" s="19"/>
      <c r="M31" s="33"/>
      <c r="N31" s="20"/>
      <c r="O31" s="34"/>
      <c r="P31" s="35"/>
      <c r="R31" s="14"/>
      <c r="S31" s="25"/>
      <c r="T31" s="26"/>
      <c r="U31" s="27"/>
      <c r="V31" s="25"/>
      <c r="W31" s="28"/>
      <c r="X31" s="27"/>
    </row>
    <row r="32" spans="1:24" s="13" customFormat="1" ht="33.75" customHeight="1">
      <c r="A32" s="21"/>
      <c r="B32" s="30"/>
      <c r="C32" s="32"/>
      <c r="D32" s="22"/>
      <c r="E32" s="29"/>
      <c r="F32" s="18"/>
      <c r="G32" s="10"/>
      <c r="H32" s="18"/>
      <c r="I32" s="11"/>
      <c r="J32" s="11"/>
      <c r="K32" s="12"/>
      <c r="L32" s="19"/>
      <c r="M32" s="33"/>
      <c r="N32" s="20"/>
      <c r="O32" s="34"/>
      <c r="P32" s="35"/>
      <c r="R32" s="14"/>
      <c r="S32" s="25"/>
      <c r="T32" s="26"/>
      <c r="U32" s="27"/>
      <c r="V32" s="25"/>
      <c r="W32" s="28"/>
      <c r="X32" s="27"/>
    </row>
    <row r="33" spans="1:24" s="13" customFormat="1" ht="33.75" customHeight="1">
      <c r="A33" s="21"/>
      <c r="B33" s="30"/>
      <c r="C33" s="32"/>
      <c r="D33" s="22"/>
      <c r="E33" s="29"/>
      <c r="F33" s="18"/>
      <c r="G33" s="10"/>
      <c r="H33" s="18"/>
      <c r="I33" s="11"/>
      <c r="J33" s="11"/>
      <c r="K33" s="12"/>
      <c r="L33" s="19"/>
      <c r="M33" s="33"/>
      <c r="N33" s="20"/>
      <c r="O33" s="34"/>
      <c r="P33" s="35"/>
      <c r="R33" s="14"/>
      <c r="S33" s="25"/>
      <c r="T33" s="26"/>
      <c r="U33" s="27"/>
      <c r="V33" s="25"/>
      <c r="W33" s="28"/>
      <c r="X33" s="27"/>
    </row>
    <row r="34" spans="1:24" s="13" customFormat="1" ht="33.75" customHeight="1">
      <c r="A34" s="21"/>
      <c r="B34" s="30"/>
      <c r="C34" s="32"/>
      <c r="D34" s="22"/>
      <c r="E34" s="29"/>
      <c r="F34" s="18"/>
      <c r="G34" s="10"/>
      <c r="H34" s="18"/>
      <c r="I34" s="11"/>
      <c r="J34" s="11"/>
      <c r="K34" s="12"/>
      <c r="L34" s="19"/>
      <c r="M34" s="33"/>
      <c r="N34" s="20"/>
      <c r="O34" s="34"/>
      <c r="P34" s="35"/>
      <c r="R34" s="14"/>
      <c r="S34" s="25"/>
      <c r="T34" s="26"/>
      <c r="U34" s="27"/>
      <c r="V34" s="25"/>
      <c r="W34" s="28"/>
      <c r="X34" s="27"/>
    </row>
    <row r="35" spans="1:24" s="13" customFormat="1" ht="33.75" customHeight="1">
      <c r="A35" s="21"/>
      <c r="B35" s="30"/>
      <c r="C35" s="32"/>
      <c r="D35" s="22"/>
      <c r="E35" s="29"/>
      <c r="F35" s="18"/>
      <c r="G35" s="10"/>
      <c r="H35" s="18"/>
      <c r="I35" s="11"/>
      <c r="J35" s="11"/>
      <c r="K35" s="12"/>
      <c r="L35" s="19"/>
      <c r="M35" s="33"/>
      <c r="N35" s="20"/>
      <c r="O35" s="34"/>
      <c r="P35" s="35"/>
      <c r="R35" s="14"/>
      <c r="S35" s="25"/>
      <c r="T35" s="26"/>
      <c r="U35" s="27"/>
      <c r="V35" s="25"/>
      <c r="W35" s="28"/>
      <c r="X35" s="27"/>
    </row>
    <row r="36" spans="1:24" s="13" customFormat="1" ht="33.75" customHeight="1">
      <c r="A36" s="21"/>
      <c r="B36" s="30"/>
      <c r="C36" s="32"/>
      <c r="D36" s="22"/>
      <c r="E36" s="29"/>
      <c r="F36" s="18"/>
      <c r="G36" s="10"/>
      <c r="H36" s="18"/>
      <c r="I36" s="11"/>
      <c r="J36" s="11"/>
      <c r="K36" s="12"/>
      <c r="L36" s="19"/>
      <c r="M36" s="33"/>
      <c r="N36" s="20"/>
      <c r="O36" s="34"/>
      <c r="P36" s="35"/>
      <c r="R36" s="14"/>
      <c r="S36" s="25"/>
      <c r="T36" s="26"/>
      <c r="U36" s="27"/>
      <c r="V36" s="25"/>
      <c r="W36" s="28"/>
      <c r="X36" s="27"/>
    </row>
    <row r="37" spans="1:24" s="13" customFormat="1" ht="33.75" customHeight="1">
      <c r="A37" s="21"/>
      <c r="B37" s="30"/>
      <c r="C37" s="32"/>
      <c r="D37" s="22"/>
      <c r="E37" s="29"/>
      <c r="F37" s="18"/>
      <c r="G37" s="10"/>
      <c r="H37" s="18"/>
      <c r="I37" s="11"/>
      <c r="J37" s="11"/>
      <c r="K37" s="12"/>
      <c r="L37" s="19"/>
      <c r="M37" s="33"/>
      <c r="N37" s="20"/>
      <c r="O37" s="34"/>
      <c r="P37" s="35"/>
      <c r="R37" s="14"/>
      <c r="S37" s="25"/>
      <c r="T37" s="26"/>
      <c r="U37" s="27"/>
      <c r="V37" s="25"/>
      <c r="W37" s="28"/>
      <c r="X37" s="27"/>
    </row>
    <row r="38" spans="1:24" s="13" customFormat="1" ht="33.75" customHeight="1">
      <c r="A38" s="21"/>
      <c r="B38" s="30"/>
      <c r="C38" s="32"/>
      <c r="D38" s="22"/>
      <c r="E38" s="29"/>
      <c r="F38" s="18"/>
      <c r="G38" s="10"/>
      <c r="H38" s="18"/>
      <c r="I38" s="11"/>
      <c r="J38" s="11"/>
      <c r="K38" s="12"/>
      <c r="L38" s="19"/>
      <c r="M38" s="33"/>
      <c r="N38" s="20"/>
      <c r="O38" s="34"/>
      <c r="P38" s="35"/>
      <c r="R38" s="14"/>
      <c r="S38" s="25"/>
      <c r="T38" s="26"/>
      <c r="U38" s="27"/>
      <c r="V38" s="25"/>
      <c r="W38" s="28"/>
      <c r="X38" s="27"/>
    </row>
    <row r="39" spans="1:24" s="13" customFormat="1" ht="33.75" customHeight="1">
      <c r="A39" s="21"/>
      <c r="B39" s="30"/>
      <c r="C39" s="32"/>
      <c r="D39" s="22"/>
      <c r="E39" s="29"/>
      <c r="F39" s="18"/>
      <c r="G39" s="10"/>
      <c r="H39" s="18"/>
      <c r="I39" s="11"/>
      <c r="J39" s="11"/>
      <c r="K39" s="12"/>
      <c r="L39" s="19"/>
      <c r="M39" s="33"/>
      <c r="N39" s="20"/>
      <c r="O39" s="34"/>
      <c r="P39" s="35"/>
      <c r="R39" s="14"/>
      <c r="S39" s="25"/>
      <c r="T39" s="26"/>
      <c r="U39" s="27"/>
      <c r="V39" s="25"/>
      <c r="W39" s="28"/>
      <c r="X39" s="27"/>
    </row>
    <row r="40" spans="1:24" s="13" customFormat="1" ht="33.75" customHeight="1">
      <c r="A40" s="21"/>
      <c r="B40" s="30"/>
      <c r="C40" s="32"/>
      <c r="D40" s="22"/>
      <c r="E40" s="29"/>
      <c r="F40" s="18"/>
      <c r="G40" s="10"/>
      <c r="H40" s="18"/>
      <c r="I40" s="11"/>
      <c r="J40" s="11"/>
      <c r="K40" s="12"/>
      <c r="L40" s="19"/>
      <c r="M40" s="33"/>
      <c r="N40" s="20"/>
      <c r="O40" s="34"/>
      <c r="P40" s="35"/>
      <c r="R40" s="14"/>
      <c r="S40" s="25"/>
      <c r="T40" s="26"/>
      <c r="U40" s="27"/>
      <c r="V40" s="25"/>
      <c r="W40" s="28"/>
      <c r="X40" s="27"/>
    </row>
    <row r="41" spans="1:24" s="13" customFormat="1" ht="33.75" customHeight="1">
      <c r="A41" s="21"/>
      <c r="B41" s="30"/>
      <c r="C41" s="32"/>
      <c r="D41" s="22"/>
      <c r="E41" s="29"/>
      <c r="F41" s="18"/>
      <c r="G41" s="10"/>
      <c r="H41" s="18"/>
      <c r="I41" s="11"/>
      <c r="J41" s="11"/>
      <c r="K41" s="12"/>
      <c r="L41" s="19"/>
      <c r="M41" s="33"/>
      <c r="N41" s="20"/>
      <c r="O41" s="34"/>
      <c r="P41" s="35"/>
      <c r="R41" s="14"/>
      <c r="S41" s="25"/>
      <c r="T41" s="26"/>
      <c r="U41" s="27"/>
      <c r="V41" s="25"/>
      <c r="W41" s="28"/>
      <c r="X41" s="27"/>
    </row>
    <row r="42" spans="1:24" s="13" customFormat="1" ht="33.75" customHeight="1">
      <c r="A42" s="21"/>
      <c r="B42" s="30"/>
      <c r="C42" s="32"/>
      <c r="D42" s="22"/>
      <c r="E42" s="29"/>
      <c r="F42" s="18"/>
      <c r="G42" s="10"/>
      <c r="H42" s="18"/>
      <c r="I42" s="11"/>
      <c r="J42" s="11"/>
      <c r="K42" s="12"/>
      <c r="L42" s="19"/>
      <c r="M42" s="33"/>
      <c r="N42" s="20"/>
      <c r="O42" s="34"/>
      <c r="P42" s="35"/>
      <c r="R42" s="14"/>
      <c r="S42" s="25"/>
      <c r="T42" s="26"/>
      <c r="U42" s="27"/>
      <c r="V42" s="25"/>
      <c r="W42" s="28"/>
      <c r="X42" s="27"/>
    </row>
    <row r="43" spans="1:24" s="13" customFormat="1" ht="33.75" customHeight="1">
      <c r="A43" s="21"/>
      <c r="B43" s="30"/>
      <c r="C43" s="32"/>
      <c r="D43" s="22"/>
      <c r="E43" s="29"/>
      <c r="F43" s="18"/>
      <c r="G43" s="10"/>
      <c r="H43" s="18"/>
      <c r="I43" s="11"/>
      <c r="J43" s="11"/>
      <c r="K43" s="12"/>
      <c r="L43" s="19"/>
      <c r="M43" s="33"/>
      <c r="N43" s="20"/>
      <c r="O43" s="34"/>
      <c r="P43" s="35"/>
      <c r="R43" s="14"/>
      <c r="S43" s="25"/>
      <c r="T43" s="26"/>
      <c r="U43" s="27"/>
      <c r="V43" s="25"/>
      <c r="W43" s="28"/>
      <c r="X43" s="27"/>
    </row>
    <row r="44" spans="1:24" s="13" customFormat="1" ht="33.75" customHeight="1">
      <c r="A44" s="21"/>
      <c r="B44" s="30"/>
      <c r="C44" s="32"/>
      <c r="D44" s="22"/>
      <c r="E44" s="29"/>
      <c r="F44" s="18"/>
      <c r="G44" s="10"/>
      <c r="H44" s="18"/>
      <c r="I44" s="11"/>
      <c r="J44" s="11"/>
      <c r="K44" s="12"/>
      <c r="L44" s="19"/>
      <c r="M44" s="33"/>
      <c r="N44" s="20"/>
      <c r="O44" s="34"/>
      <c r="P44" s="35"/>
      <c r="R44" s="14"/>
      <c r="S44" s="25"/>
      <c r="T44" s="26"/>
      <c r="U44" s="27"/>
      <c r="V44" s="25"/>
      <c r="W44" s="28"/>
      <c r="X44" s="27"/>
    </row>
    <row r="45" spans="1:24" ht="33.75" customHeight="1">
      <c r="L45" s="17"/>
      <c r="M45" s="15"/>
    </row>
    <row r="46" spans="1:24" ht="33.75" customHeight="1">
      <c r="M46" s="16"/>
    </row>
  </sheetData>
  <sheetProtection selectLockedCells="1"/>
  <autoFilter ref="A4:P4" xr:uid="{6728ABF5-6A62-466C-B0A4-12EC5ECAE4C3}">
    <filterColumn colId="5" showButton="0"/>
    <filterColumn colId="7" showButton="0"/>
  </autoFilter>
  <mergeCells count="6">
    <mergeCell ref="A1:D1"/>
    <mergeCell ref="A3:D3"/>
    <mergeCell ref="A2:P2"/>
    <mergeCell ref="F4:G4"/>
    <mergeCell ref="H4:I4"/>
    <mergeCell ref="M3:P3"/>
  </mergeCells>
  <phoneticPr fontId="1"/>
  <dataValidations count="1">
    <dataValidation type="list" allowBlank="1" showInputMessage="1" showErrorMessage="1" sqref="IS5:IS44 SO5:SO44 ACK5:ACK44 AMG5:AMG44 AWC5:AWC44 BFY5:BFY44 BPU5:BPU44 BZQ5:BZQ44 CJM5:CJM44 CTI5:CTI44 DDE5:DDE44 DNA5:DNA44 DWW5:DWW44 EGS5:EGS44 EQO5:EQO44 FAK5:FAK44 FKG5:FKG44 FUC5:FUC44 GDY5:GDY44 GNU5:GNU44 GXQ5:GXQ44 HHM5:HHM44 HRI5:HRI44 IBE5:IBE44 ILA5:ILA44 IUW5:IUW44 JES5:JES44 JOO5:JOO44 JYK5:JYK44 KIG5:KIG44 KSC5:KSC44 LBY5:LBY44 LLU5:LLU44 LVQ5:LVQ44 MFM5:MFM44 MPI5:MPI44 MZE5:MZE44 NJA5:NJA44 NSW5:NSW44 OCS5:OCS44 OMO5:OMO44 OWK5:OWK44 PGG5:PGG44 PQC5:PQC44 PZY5:PZY44 QJU5:QJU44 QTQ5:QTQ44 RDM5:RDM44 RNI5:RNI44 RXE5:RXE44 SHA5:SHA44 SQW5:SQW44 TAS5:TAS44 TKO5:TKO44 TUK5:TUK44 UEG5:UEG44 UOC5:UOC44 UXY5:UXY44 VHU5:VHU44 VRQ5:VRQ44 WBM5:WBM44 WLI5:WLI44 WVE5:WVE44" xr:uid="{63A02CC5-2FD0-4269-9C8E-CD525488515D}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31496062992125984"/>
  <pageSetup paperSize="9" scale="70" fitToHeight="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6BE1F401-6675-44DC-9F41-4C96C2335E5E}">
          <x14:formula1>
            <xm:f>職名CD!$B$2:$B$39</xm:f>
          </x14:formula1>
          <xm:sqref>B5:B44</xm:sqref>
        </x14:dataValidation>
        <x14:dataValidation type="list" allowBlank="1" showInputMessage="1" showErrorMessage="1" xr:uid="{F2D51543-5AD9-457A-80AA-5D74AC99E0D4}">
          <x14:formula1>
            <xm:f>設定!$A$1:$A$2</xm:f>
          </x14:formula1>
          <xm:sqref>L5:L44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3E063-28F8-4A3C-9D70-1A6CDDD65512}">
  <dimension ref="A1:Y59"/>
  <sheetViews>
    <sheetView workbookViewId="0">
      <selection activeCell="F10" sqref="F10"/>
    </sheetView>
  </sheetViews>
  <sheetFormatPr defaultRowHeight="33.75" customHeight="1"/>
  <cols>
    <col min="1" max="1" width="14.875" style="8" customWidth="1"/>
    <col min="2" max="2" width="11.625" style="31" bestFit="1" customWidth="1"/>
    <col min="3" max="3" width="11.625" style="8" customWidth="1"/>
    <col min="4" max="4" width="17.125" style="1" customWidth="1"/>
    <col min="5" max="5" width="9" style="1"/>
    <col min="6" max="6" width="13.875" style="8" bestFit="1" customWidth="1"/>
    <col min="7" max="7" width="7" style="8" bestFit="1" customWidth="1"/>
    <col min="8" max="8" width="13.875" style="8" bestFit="1" customWidth="1"/>
    <col min="9" max="9" width="7" style="8" bestFit="1" customWidth="1"/>
    <col min="10" max="10" width="5.5" style="8" bestFit="1" customWidth="1"/>
    <col min="11" max="11" width="9.25" style="8" bestFit="1" customWidth="1"/>
    <col min="12" max="12" width="5.5" style="8" bestFit="1" customWidth="1"/>
    <col min="13" max="13" width="11.25" style="8" customWidth="1"/>
    <col min="14" max="14" width="29.625" style="8" customWidth="1"/>
    <col min="15" max="15" width="10.5" style="8" bestFit="1" customWidth="1"/>
    <col min="16" max="16" width="11.375" style="8" customWidth="1"/>
    <col min="17" max="18" width="9" style="8"/>
    <col min="19" max="20" width="9" style="8" hidden="1" customWidth="1"/>
    <col min="21" max="21" width="4.5" style="8" hidden="1" customWidth="1"/>
    <col min="22" max="22" width="9" style="8" hidden="1" customWidth="1"/>
    <col min="23" max="23" width="13" style="8" hidden="1" customWidth="1"/>
    <col min="24" max="24" width="4.5" style="8" hidden="1" customWidth="1"/>
    <col min="25" max="26" width="9" style="8"/>
    <col min="27" max="27" width="5.5" style="8" bestFit="1" customWidth="1"/>
    <col min="28" max="28" width="5.875" style="8" bestFit="1" customWidth="1"/>
    <col min="29" max="16384" width="9" style="8"/>
  </cols>
  <sheetData>
    <row r="1" spans="1:25" ht="13.5" customHeight="1">
      <c r="A1" s="40" t="s">
        <v>2</v>
      </c>
      <c r="B1" s="40"/>
      <c r="C1" s="40"/>
      <c r="D1" s="40"/>
    </row>
    <row r="2" spans="1:25" ht="33.75" customHeight="1">
      <c r="A2" s="42" t="s">
        <v>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spans="1:25" ht="13.5" customHeight="1">
      <c r="A3" s="41"/>
      <c r="B3" s="41"/>
      <c r="C3" s="41"/>
      <c r="D3" s="41"/>
      <c r="M3" s="45" t="s">
        <v>93</v>
      </c>
      <c r="N3" s="45"/>
      <c r="O3" s="45"/>
      <c r="P3" s="45"/>
    </row>
    <row r="4" spans="1:25" ht="27">
      <c r="A4" s="36" t="s">
        <v>71</v>
      </c>
      <c r="B4" s="32" t="s">
        <v>37</v>
      </c>
      <c r="C4" s="37" t="s">
        <v>3</v>
      </c>
      <c r="D4" s="36" t="s">
        <v>84</v>
      </c>
      <c r="E4" s="36" t="s">
        <v>72</v>
      </c>
      <c r="F4" s="43" t="s">
        <v>75</v>
      </c>
      <c r="G4" s="44"/>
      <c r="H4" s="43" t="s">
        <v>76</v>
      </c>
      <c r="I4" s="44"/>
      <c r="J4" s="38" t="s">
        <v>73</v>
      </c>
      <c r="K4" s="39" t="s">
        <v>47</v>
      </c>
      <c r="L4" s="38" t="s">
        <v>82</v>
      </c>
      <c r="M4" s="39" t="s">
        <v>70</v>
      </c>
      <c r="N4" s="39" t="s">
        <v>0</v>
      </c>
      <c r="O4" s="32" t="s">
        <v>1</v>
      </c>
      <c r="P4" s="32" t="s">
        <v>74</v>
      </c>
      <c r="R4" s="9"/>
      <c r="S4" s="24" t="s">
        <v>79</v>
      </c>
      <c r="T4" s="24" t="s">
        <v>77</v>
      </c>
      <c r="U4" s="24" t="s">
        <v>81</v>
      </c>
      <c r="V4" s="24" t="s">
        <v>80</v>
      </c>
      <c r="W4" s="24" t="s">
        <v>78</v>
      </c>
      <c r="X4" s="24" t="s">
        <v>81</v>
      </c>
      <c r="Y4" s="23"/>
    </row>
    <row r="5" spans="1:25" s="13" customFormat="1" ht="33.75" customHeight="1">
      <c r="A5" s="21" t="s">
        <v>85</v>
      </c>
      <c r="B5" s="30" t="s">
        <v>86</v>
      </c>
      <c r="C5" s="32" t="str">
        <f>IF(B5="","",VLOOKUP(B5,職名CD!B:C,2,FALSE))</f>
        <v>100分の12以下</v>
      </c>
      <c r="D5" s="22" t="s">
        <v>87</v>
      </c>
      <c r="E5" s="29">
        <v>7340001</v>
      </c>
      <c r="F5" s="18">
        <v>44743</v>
      </c>
      <c r="G5" s="10">
        <v>0.75</v>
      </c>
      <c r="H5" s="18">
        <v>44744</v>
      </c>
      <c r="I5" s="11">
        <v>8.3333333333333329E-2</v>
      </c>
      <c r="J5" s="11">
        <v>4.1666666666666664E-2</v>
      </c>
      <c r="K5" s="12">
        <f>IF(D5="","",IF(DATEDIF(F5,H5,"d")&gt;=1,1*(1-G5)+DATEDIF(F5,H5,"d")-(1-I5)-J5,CEILING(+I5-G5-J5,"0:01")))</f>
        <v>0.29166666666666669</v>
      </c>
      <c r="L5" s="19"/>
      <c r="M5" s="33">
        <f>IF(D5="","",IF(L5="",K5,IF(L5="半日",K5-設定!$B$2,IF(L5="１日",K5-設定!$B$1))))</f>
        <v>0.29166666666666669</v>
      </c>
      <c r="N5" s="20" t="s">
        <v>88</v>
      </c>
      <c r="O5" s="34">
        <f t="shared" ref="O5:O57" si="0">IF(A5="","",IF(AND(P5="休日等",M5/1&gt;=0.25,C5="100分の13以上"),12000,IF(AND(P5="休日等",M5/1&gt;=0.125,C5="100分の13以上"),8000,IF(AND(P5="平日",M5/1&gt;=0.125,C5="100分の13以上"),4000,IF(AND(P5="休日等",M5/1&gt;=0.25,C5="100分の12以下"),9000,IF(AND(P5="休日等",M5/1&gt;=0.125,C5="100分の12以下"),6000,IF(AND(P5="平日",M5/1&gt;=0.125,C5="100分の12以下"),3000,IF(M5/1&lt;0.125,0))))))))</f>
        <v>3000</v>
      </c>
      <c r="P5" s="35" t="str">
        <f t="shared" ref="P5:P57" si="1">IF(A5="","",IF(U5=1,S5,IF(X5=1,V5)))</f>
        <v>平日</v>
      </c>
      <c r="R5" s="14"/>
      <c r="S5" s="25" t="str">
        <f>IF(NETWORKDAYS(F5,F5,休日・祝日!$A$2:$A$30)=1,"平日","休日等")</f>
        <v>平日</v>
      </c>
      <c r="T5" s="26">
        <f>1-G5</f>
        <v>0.25</v>
      </c>
      <c r="U5" s="27">
        <f>IF(T5&gt;W5,1,0)</f>
        <v>1</v>
      </c>
      <c r="V5" s="25" t="str">
        <f>IF(NETWORKDAYS(H5,H5,休日・祝日!$A$2:$A$30)=1,"平日","休日等")</f>
        <v>休日等</v>
      </c>
      <c r="W5" s="28">
        <f>+DATEDIF(F5,H5,"d")-(1-I5)</f>
        <v>8.333333333333337E-2</v>
      </c>
      <c r="X5" s="27">
        <f>IF(W5&gt;T5,1,0)</f>
        <v>0</v>
      </c>
    </row>
    <row r="6" spans="1:25" s="13" customFormat="1" ht="33.75" customHeight="1">
      <c r="A6" s="21" t="s">
        <v>85</v>
      </c>
      <c r="B6" s="30" t="s">
        <v>90</v>
      </c>
      <c r="C6" s="32" t="str">
        <f>IF(B6="","",VLOOKUP(B6,職名CD!B:C,2,FALSE))</f>
        <v>100分の12以下</v>
      </c>
      <c r="D6" s="22" t="s">
        <v>89</v>
      </c>
      <c r="E6" s="29">
        <v>7340002</v>
      </c>
      <c r="F6" s="18">
        <v>44744</v>
      </c>
      <c r="G6" s="10">
        <v>0.35416666666666669</v>
      </c>
      <c r="H6" s="18">
        <v>44744</v>
      </c>
      <c r="I6" s="11">
        <v>0.875</v>
      </c>
      <c r="J6" s="11">
        <v>4.1666666666666664E-2</v>
      </c>
      <c r="K6" s="12">
        <f t="shared" ref="K6:K57" si="2">IF(D6="","",IF(DATEDIF(F6,H6,"d")&gt;=1,1*(1-G6)+DATEDIF(F6,H6,"d")-(1-I6)-J6,CEILING(+I6-G6-J6,"0:01")))</f>
        <v>0.47916666666666669</v>
      </c>
      <c r="L6" s="19" t="s">
        <v>48</v>
      </c>
      <c r="M6" s="33">
        <f>IF(D6="","",IF(L6="",K6,IF(L6="半日",K6-設定!$B$2,IF(L6="１日",K6-設定!$B$1))))</f>
        <v>0.14583333333333337</v>
      </c>
      <c r="N6" s="20" t="s">
        <v>91</v>
      </c>
      <c r="O6" s="34">
        <f t="shared" si="0"/>
        <v>6000</v>
      </c>
      <c r="P6" s="35" t="str">
        <f t="shared" si="1"/>
        <v>休日等</v>
      </c>
      <c r="R6" s="14"/>
      <c r="S6" s="25" t="str">
        <f>IF(NETWORKDAYS(F6,F6,休日・祝日!$A$2:$A$30)=1,"平日","休日等")</f>
        <v>休日等</v>
      </c>
      <c r="T6" s="26">
        <f>1-G6</f>
        <v>0.64583333333333326</v>
      </c>
      <c r="U6" s="27">
        <f>IF(T6&gt;W6,1,0)</f>
        <v>1</v>
      </c>
      <c r="V6" s="25" t="str">
        <f>IF(NETWORKDAYS(H6,H6,休日・祝日!$A$2:$A$30)=1,"平日","休日等")</f>
        <v>休日等</v>
      </c>
      <c r="W6" s="28">
        <f>+DATEDIF(F6,H6,"d")-(1-I6)</f>
        <v>-0.125</v>
      </c>
      <c r="X6" s="27">
        <f>IF(W6&gt;T6,1,0)</f>
        <v>0</v>
      </c>
    </row>
    <row r="7" spans="1:25" s="13" customFormat="1" ht="33.75" customHeight="1">
      <c r="A7" s="21" t="s">
        <v>85</v>
      </c>
      <c r="B7" s="30" t="s">
        <v>90</v>
      </c>
      <c r="C7" s="32" t="str">
        <f>IF(B7="","",VLOOKUP(B7,職名CD!B:C,2,FALSE))</f>
        <v>100分の12以下</v>
      </c>
      <c r="D7" s="22" t="s">
        <v>92</v>
      </c>
      <c r="E7" s="29">
        <v>7340003</v>
      </c>
      <c r="F7" s="18">
        <v>44744</v>
      </c>
      <c r="G7" s="10">
        <v>0.875</v>
      </c>
      <c r="H7" s="18">
        <v>44745</v>
      </c>
      <c r="I7" s="11">
        <v>0.35416666666666669</v>
      </c>
      <c r="J7" s="11">
        <v>4.1666666666666664E-2</v>
      </c>
      <c r="K7" s="12">
        <f t="shared" si="2"/>
        <v>0.43750000000000006</v>
      </c>
      <c r="L7" s="19"/>
      <c r="M7" s="33">
        <f>IF(D7="","",IF(L7="",K7,IF(L7="半日",K7-設定!$B$2,IF(L7="１日",K7-設定!$B$1))))</f>
        <v>0.43750000000000006</v>
      </c>
      <c r="N7" s="20" t="s">
        <v>91</v>
      </c>
      <c r="O7" s="34">
        <f t="shared" si="0"/>
        <v>9000</v>
      </c>
      <c r="P7" s="35" t="str">
        <f t="shared" si="1"/>
        <v>休日等</v>
      </c>
      <c r="R7" s="14"/>
      <c r="S7" s="25" t="str">
        <f>IF(NETWORKDAYS(F7,F7,休日・祝日!$A$2:$A$30)=1,"平日","休日等")</f>
        <v>休日等</v>
      </c>
      <c r="T7" s="26">
        <f t="shared" ref="T7:T57" si="3">1-G7</f>
        <v>0.125</v>
      </c>
      <c r="U7" s="27">
        <f t="shared" ref="U7:U57" si="4">IF(T7&gt;W7,1,0)</f>
        <v>0</v>
      </c>
      <c r="V7" s="25" t="str">
        <f>IF(NETWORKDAYS(H7,H7,休日・祝日!$A$2:$A$30)=1,"平日","休日等")</f>
        <v>休日等</v>
      </c>
      <c r="W7" s="28">
        <f t="shared" ref="W7:W57" si="5">+DATEDIF(F7,H7,"d")-(1-I7)</f>
        <v>0.35416666666666674</v>
      </c>
      <c r="X7" s="27">
        <f t="shared" ref="X7:X57" si="6">IF(W7&gt;T7,1,0)</f>
        <v>1</v>
      </c>
    </row>
    <row r="8" spans="1:25" s="13" customFormat="1" ht="33.75" customHeight="1">
      <c r="A8" s="21"/>
      <c r="B8" s="30"/>
      <c r="C8" s="32" t="str">
        <f>IF(B8="","",VLOOKUP(B8,職名CD!B:C,2,FALSE))</f>
        <v/>
      </c>
      <c r="D8" s="22"/>
      <c r="E8" s="29"/>
      <c r="F8" s="18"/>
      <c r="G8" s="10"/>
      <c r="H8" s="18"/>
      <c r="I8" s="11"/>
      <c r="J8" s="11"/>
      <c r="K8" s="12" t="str">
        <f t="shared" si="2"/>
        <v/>
      </c>
      <c r="L8" s="19"/>
      <c r="M8" s="33" t="str">
        <f>IF(D8="","",IF(L8="",K8,IF(L8="半日",K8-設定!$B$2,IF(L8="１日",K8-設定!$B$1))))</f>
        <v/>
      </c>
      <c r="N8" s="20"/>
      <c r="O8" s="34" t="str">
        <f t="shared" si="0"/>
        <v/>
      </c>
      <c r="P8" s="35" t="str">
        <f t="shared" si="1"/>
        <v/>
      </c>
      <c r="R8" s="14"/>
      <c r="S8" s="25" t="str">
        <f>IF(NETWORKDAYS(F8,F8,休日・祝日!$A$2:$A$30)=1,"平日","休日等")</f>
        <v>休日等</v>
      </c>
      <c r="T8" s="26">
        <f t="shared" si="3"/>
        <v>1</v>
      </c>
      <c r="U8" s="27">
        <f t="shared" si="4"/>
        <v>1</v>
      </c>
      <c r="V8" s="25" t="str">
        <f>IF(NETWORKDAYS(H8,H8,休日・祝日!$A$2:$A$30)=1,"平日","休日等")</f>
        <v>休日等</v>
      </c>
      <c r="W8" s="28">
        <f t="shared" si="5"/>
        <v>-1</v>
      </c>
      <c r="X8" s="27">
        <f t="shared" si="6"/>
        <v>0</v>
      </c>
    </row>
    <row r="9" spans="1:25" s="13" customFormat="1" ht="33.75" customHeight="1">
      <c r="A9" s="21"/>
      <c r="B9" s="30"/>
      <c r="C9" s="32" t="str">
        <f>IF(B9="","",VLOOKUP(B9,職名CD!B:C,2,FALSE))</f>
        <v/>
      </c>
      <c r="D9" s="22"/>
      <c r="E9" s="29"/>
      <c r="F9" s="18"/>
      <c r="G9" s="10"/>
      <c r="H9" s="18"/>
      <c r="I9" s="11"/>
      <c r="J9" s="11"/>
      <c r="K9" s="12" t="str">
        <f t="shared" si="2"/>
        <v/>
      </c>
      <c r="L9" s="19"/>
      <c r="M9" s="33" t="str">
        <f>IF(D9="","",IF(L9="",K9,IF(L9="半日",K9-設定!$B$2,IF(L9="１日",K9-設定!$B$1))))</f>
        <v/>
      </c>
      <c r="N9" s="20"/>
      <c r="O9" s="34" t="str">
        <f t="shared" si="0"/>
        <v/>
      </c>
      <c r="P9" s="35" t="str">
        <f t="shared" si="1"/>
        <v/>
      </c>
      <c r="R9" s="14"/>
      <c r="S9" s="25" t="str">
        <f>IF(NETWORKDAYS(F9,F9,休日・祝日!$A$2:$A$30)=1,"平日","休日等")</f>
        <v>休日等</v>
      </c>
      <c r="T9" s="26">
        <f t="shared" si="3"/>
        <v>1</v>
      </c>
      <c r="U9" s="27">
        <f t="shared" si="4"/>
        <v>1</v>
      </c>
      <c r="V9" s="25" t="str">
        <f>IF(NETWORKDAYS(H9,H9,休日・祝日!$A$2:$A$30)=1,"平日","休日等")</f>
        <v>休日等</v>
      </c>
      <c r="W9" s="28">
        <f t="shared" si="5"/>
        <v>-1</v>
      </c>
      <c r="X9" s="27">
        <f t="shared" si="6"/>
        <v>0</v>
      </c>
    </row>
    <row r="10" spans="1:25" s="13" customFormat="1" ht="33.75" customHeight="1">
      <c r="A10" s="21"/>
      <c r="B10" s="30"/>
      <c r="C10" s="32" t="str">
        <f>IF(B10="","",VLOOKUP(B10,職名CD!B:C,2,FALSE))</f>
        <v/>
      </c>
      <c r="D10" s="22"/>
      <c r="E10" s="29"/>
      <c r="F10" s="18"/>
      <c r="G10" s="10"/>
      <c r="H10" s="18"/>
      <c r="I10" s="11"/>
      <c r="J10" s="11"/>
      <c r="K10" s="12" t="str">
        <f t="shared" si="2"/>
        <v/>
      </c>
      <c r="L10" s="19"/>
      <c r="M10" s="33" t="str">
        <f>IF(D10="","",IF(L10="",K10,IF(L10="半日",K10-設定!$B$2,IF(L10="１日",K10-設定!$B$1))))</f>
        <v/>
      </c>
      <c r="N10" s="20"/>
      <c r="O10" s="34" t="str">
        <f t="shared" si="0"/>
        <v/>
      </c>
      <c r="P10" s="35" t="str">
        <f t="shared" si="1"/>
        <v/>
      </c>
      <c r="R10" s="14"/>
      <c r="S10" s="25" t="str">
        <f>IF(NETWORKDAYS(F10,F10,休日・祝日!$A$2:$A$30)=1,"平日","休日等")</f>
        <v>休日等</v>
      </c>
      <c r="T10" s="26">
        <f t="shared" si="3"/>
        <v>1</v>
      </c>
      <c r="U10" s="27">
        <f t="shared" si="4"/>
        <v>1</v>
      </c>
      <c r="V10" s="25" t="str">
        <f>IF(NETWORKDAYS(H10,H10,休日・祝日!$A$2:$A$30)=1,"平日","休日等")</f>
        <v>休日等</v>
      </c>
      <c r="W10" s="28">
        <f t="shared" si="5"/>
        <v>-1</v>
      </c>
      <c r="X10" s="27">
        <f t="shared" si="6"/>
        <v>0</v>
      </c>
    </row>
    <row r="11" spans="1:25" s="13" customFormat="1" ht="33.75" customHeight="1">
      <c r="A11" s="21"/>
      <c r="B11" s="30"/>
      <c r="C11" s="32" t="str">
        <f>IF(B11="","",VLOOKUP(B11,職名CD!B:C,2,FALSE))</f>
        <v/>
      </c>
      <c r="D11" s="22"/>
      <c r="E11" s="29"/>
      <c r="F11" s="18"/>
      <c r="G11" s="10"/>
      <c r="H11" s="18"/>
      <c r="I11" s="11"/>
      <c r="J11" s="11"/>
      <c r="K11" s="12" t="str">
        <f t="shared" si="2"/>
        <v/>
      </c>
      <c r="L11" s="19"/>
      <c r="M11" s="33" t="str">
        <f>IF(D11="","",IF(L11="",K11,IF(L11="半日",K11-設定!$B$2,IF(L11="１日",K11-設定!$B$1))))</f>
        <v/>
      </c>
      <c r="N11" s="20"/>
      <c r="O11" s="34" t="str">
        <f t="shared" si="0"/>
        <v/>
      </c>
      <c r="P11" s="35" t="str">
        <f t="shared" si="1"/>
        <v/>
      </c>
      <c r="R11" s="14"/>
      <c r="S11" s="25" t="str">
        <f>IF(NETWORKDAYS(F11,F11,休日・祝日!$A$2:$A$30)=1,"平日","休日等")</f>
        <v>休日等</v>
      </c>
      <c r="T11" s="26">
        <f t="shared" si="3"/>
        <v>1</v>
      </c>
      <c r="U11" s="27">
        <f t="shared" si="4"/>
        <v>1</v>
      </c>
      <c r="V11" s="25" t="str">
        <f>IF(NETWORKDAYS(H11,H11,休日・祝日!$A$2:$A$30)=1,"平日","休日等")</f>
        <v>休日等</v>
      </c>
      <c r="W11" s="28">
        <f t="shared" si="5"/>
        <v>-1</v>
      </c>
      <c r="X11" s="27">
        <f t="shared" si="6"/>
        <v>0</v>
      </c>
    </row>
    <row r="12" spans="1:25" s="13" customFormat="1" ht="33.75" customHeight="1">
      <c r="A12" s="21"/>
      <c r="B12" s="30"/>
      <c r="C12" s="32" t="str">
        <f>IF(B12="","",VLOOKUP(B12,職名CD!B:C,2,FALSE))</f>
        <v/>
      </c>
      <c r="D12" s="22"/>
      <c r="E12" s="29"/>
      <c r="F12" s="18"/>
      <c r="G12" s="10"/>
      <c r="H12" s="18"/>
      <c r="I12" s="11"/>
      <c r="J12" s="11"/>
      <c r="K12" s="12" t="str">
        <f t="shared" si="2"/>
        <v/>
      </c>
      <c r="L12" s="19"/>
      <c r="M12" s="33" t="str">
        <f>IF(D12="","",IF(L12="",K12,IF(L12="半日",K12-設定!$B$2,IF(L12="１日",K12-設定!$B$1))))</f>
        <v/>
      </c>
      <c r="N12" s="20"/>
      <c r="O12" s="34" t="str">
        <f t="shared" si="0"/>
        <v/>
      </c>
      <c r="P12" s="35" t="str">
        <f t="shared" si="1"/>
        <v/>
      </c>
      <c r="R12" s="14"/>
      <c r="S12" s="25" t="str">
        <f>IF(NETWORKDAYS(F12,F12,休日・祝日!$A$2:$A$30)=1,"平日","休日等")</f>
        <v>休日等</v>
      </c>
      <c r="T12" s="26">
        <f t="shared" si="3"/>
        <v>1</v>
      </c>
      <c r="U12" s="27">
        <f t="shared" si="4"/>
        <v>1</v>
      </c>
      <c r="V12" s="25" t="str">
        <f>IF(NETWORKDAYS(H12,H12,休日・祝日!$A$2:$A$30)=1,"平日","休日等")</f>
        <v>休日等</v>
      </c>
      <c r="W12" s="28">
        <f t="shared" si="5"/>
        <v>-1</v>
      </c>
      <c r="X12" s="27">
        <f t="shared" si="6"/>
        <v>0</v>
      </c>
    </row>
    <row r="13" spans="1:25" s="13" customFormat="1" ht="33.75" customHeight="1">
      <c r="A13" s="21"/>
      <c r="B13" s="30"/>
      <c r="C13" s="32" t="str">
        <f>IF(B13="","",VLOOKUP(B13,職名CD!B:C,2,FALSE))</f>
        <v/>
      </c>
      <c r="D13" s="22"/>
      <c r="E13" s="29"/>
      <c r="F13" s="18"/>
      <c r="G13" s="10"/>
      <c r="H13" s="18"/>
      <c r="I13" s="11"/>
      <c r="J13" s="11"/>
      <c r="K13" s="12" t="str">
        <f t="shared" si="2"/>
        <v/>
      </c>
      <c r="L13" s="19"/>
      <c r="M13" s="33" t="str">
        <f>IF(D13="","",IF(L13="",K13,IF(L13="半日",K13-設定!$B$2,IF(L13="１日",K13-設定!$B$1))))</f>
        <v/>
      </c>
      <c r="N13" s="20"/>
      <c r="O13" s="34" t="str">
        <f t="shared" si="0"/>
        <v/>
      </c>
      <c r="P13" s="35" t="str">
        <f t="shared" si="1"/>
        <v/>
      </c>
      <c r="R13" s="14"/>
      <c r="S13" s="25" t="str">
        <f>IF(NETWORKDAYS(F13,F13,休日・祝日!$A$2:$A$30)=1,"平日","休日等")</f>
        <v>休日等</v>
      </c>
      <c r="T13" s="26">
        <f t="shared" si="3"/>
        <v>1</v>
      </c>
      <c r="U13" s="27">
        <f t="shared" si="4"/>
        <v>1</v>
      </c>
      <c r="V13" s="25" t="str">
        <f>IF(NETWORKDAYS(H13,H13,休日・祝日!$A$2:$A$30)=1,"平日","休日等")</f>
        <v>休日等</v>
      </c>
      <c r="W13" s="28">
        <f t="shared" si="5"/>
        <v>-1</v>
      </c>
      <c r="X13" s="27">
        <f t="shared" si="6"/>
        <v>0</v>
      </c>
    </row>
    <row r="14" spans="1:25" s="13" customFormat="1" ht="33.75" customHeight="1">
      <c r="A14" s="21"/>
      <c r="B14" s="30"/>
      <c r="C14" s="32" t="str">
        <f>IF(B14="","",VLOOKUP(B14,職名CD!B:C,2,FALSE))</f>
        <v/>
      </c>
      <c r="D14" s="22"/>
      <c r="E14" s="29"/>
      <c r="F14" s="18"/>
      <c r="G14" s="10"/>
      <c r="H14" s="18"/>
      <c r="I14" s="11"/>
      <c r="J14" s="11"/>
      <c r="K14" s="12" t="str">
        <f t="shared" si="2"/>
        <v/>
      </c>
      <c r="L14" s="19"/>
      <c r="M14" s="33" t="str">
        <f>IF(D14="","",IF(L14="",K14,IF(L14="半日",K14-設定!$B$2,IF(L14="１日",K14-設定!$B$1))))</f>
        <v/>
      </c>
      <c r="N14" s="20"/>
      <c r="O14" s="34" t="str">
        <f t="shared" si="0"/>
        <v/>
      </c>
      <c r="P14" s="35" t="str">
        <f t="shared" si="1"/>
        <v/>
      </c>
      <c r="R14" s="14"/>
      <c r="S14" s="25" t="str">
        <f>IF(NETWORKDAYS(F14,F14,休日・祝日!$A$2:$A$30)=1,"平日","休日等")</f>
        <v>休日等</v>
      </c>
      <c r="T14" s="26">
        <f t="shared" si="3"/>
        <v>1</v>
      </c>
      <c r="U14" s="27">
        <f t="shared" si="4"/>
        <v>1</v>
      </c>
      <c r="V14" s="25" t="str">
        <f>IF(NETWORKDAYS(H14,H14,休日・祝日!$A$2:$A$30)=1,"平日","休日等")</f>
        <v>休日等</v>
      </c>
      <c r="W14" s="28">
        <f t="shared" si="5"/>
        <v>-1</v>
      </c>
      <c r="X14" s="27">
        <f t="shared" si="6"/>
        <v>0</v>
      </c>
    </row>
    <row r="15" spans="1:25" s="13" customFormat="1" ht="33.75" customHeight="1">
      <c r="A15" s="21"/>
      <c r="B15" s="30"/>
      <c r="C15" s="32" t="str">
        <f>IF(B15="","",VLOOKUP(B15,職名CD!B:C,2,FALSE))</f>
        <v/>
      </c>
      <c r="D15" s="22"/>
      <c r="E15" s="29"/>
      <c r="F15" s="18"/>
      <c r="G15" s="10"/>
      <c r="H15" s="18"/>
      <c r="I15" s="11"/>
      <c r="J15" s="11"/>
      <c r="K15" s="12" t="str">
        <f t="shared" si="2"/>
        <v/>
      </c>
      <c r="L15" s="19"/>
      <c r="M15" s="33" t="str">
        <f>IF(D15="","",IF(L15="",K15,IF(L15="半日",K15-設定!$B$2,IF(L15="１日",K15-設定!$B$1))))</f>
        <v/>
      </c>
      <c r="N15" s="20"/>
      <c r="O15" s="34" t="str">
        <f t="shared" si="0"/>
        <v/>
      </c>
      <c r="P15" s="35" t="str">
        <f t="shared" si="1"/>
        <v/>
      </c>
      <c r="R15" s="14"/>
      <c r="S15" s="25" t="str">
        <f>IF(NETWORKDAYS(F15,F15,休日・祝日!$A$2:$A$30)=1,"平日","休日等")</f>
        <v>休日等</v>
      </c>
      <c r="T15" s="26">
        <f t="shared" si="3"/>
        <v>1</v>
      </c>
      <c r="U15" s="27">
        <f t="shared" si="4"/>
        <v>1</v>
      </c>
      <c r="V15" s="25" t="str">
        <f>IF(NETWORKDAYS(H15,H15,休日・祝日!$A$2:$A$30)=1,"平日","休日等")</f>
        <v>休日等</v>
      </c>
      <c r="W15" s="28">
        <f t="shared" si="5"/>
        <v>-1</v>
      </c>
      <c r="X15" s="27">
        <f t="shared" si="6"/>
        <v>0</v>
      </c>
    </row>
    <row r="16" spans="1:25" s="13" customFormat="1" ht="33.75" customHeight="1">
      <c r="A16" s="21"/>
      <c r="B16" s="30"/>
      <c r="C16" s="32" t="str">
        <f>IF(B16="","",VLOOKUP(B16,職名CD!B:C,2,FALSE))</f>
        <v/>
      </c>
      <c r="D16" s="22"/>
      <c r="E16" s="29"/>
      <c r="F16" s="18"/>
      <c r="G16" s="10"/>
      <c r="H16" s="18"/>
      <c r="I16" s="11"/>
      <c r="J16" s="11"/>
      <c r="K16" s="12" t="str">
        <f t="shared" si="2"/>
        <v/>
      </c>
      <c r="L16" s="19"/>
      <c r="M16" s="33" t="str">
        <f>IF(D16="","",IF(L16="",K16,IF(L16="半日",K16-設定!$B$2,IF(L16="１日",K16-設定!$B$1))))</f>
        <v/>
      </c>
      <c r="N16" s="20"/>
      <c r="O16" s="34" t="str">
        <f t="shared" si="0"/>
        <v/>
      </c>
      <c r="P16" s="35" t="str">
        <f t="shared" si="1"/>
        <v/>
      </c>
      <c r="R16" s="14"/>
      <c r="S16" s="25" t="str">
        <f>IF(NETWORKDAYS(F16,F16,休日・祝日!$A$2:$A$30)=1,"平日","休日等")</f>
        <v>休日等</v>
      </c>
      <c r="T16" s="26">
        <f t="shared" si="3"/>
        <v>1</v>
      </c>
      <c r="U16" s="27">
        <f t="shared" si="4"/>
        <v>1</v>
      </c>
      <c r="V16" s="25" t="str">
        <f>IF(NETWORKDAYS(H16,H16,休日・祝日!$A$2:$A$30)=1,"平日","休日等")</f>
        <v>休日等</v>
      </c>
      <c r="W16" s="28">
        <f t="shared" si="5"/>
        <v>-1</v>
      </c>
      <c r="X16" s="27">
        <f t="shared" si="6"/>
        <v>0</v>
      </c>
    </row>
    <row r="17" spans="1:24" s="13" customFormat="1" ht="33.75" customHeight="1">
      <c r="A17" s="21"/>
      <c r="B17" s="30"/>
      <c r="C17" s="32" t="str">
        <f>IF(B17="","",VLOOKUP(B17,職名CD!B:C,2,FALSE))</f>
        <v/>
      </c>
      <c r="D17" s="22"/>
      <c r="E17" s="29"/>
      <c r="F17" s="18"/>
      <c r="G17" s="10"/>
      <c r="H17" s="18"/>
      <c r="I17" s="11"/>
      <c r="J17" s="11"/>
      <c r="K17" s="12" t="str">
        <f t="shared" si="2"/>
        <v/>
      </c>
      <c r="L17" s="19"/>
      <c r="M17" s="33" t="str">
        <f>IF(D17="","",IF(L17="",K17,IF(L17="半日",K17-設定!$B$2,IF(L17="１日",K17-設定!$B$1))))</f>
        <v/>
      </c>
      <c r="N17" s="20"/>
      <c r="O17" s="34" t="str">
        <f t="shared" si="0"/>
        <v/>
      </c>
      <c r="P17" s="35" t="str">
        <f t="shared" si="1"/>
        <v/>
      </c>
      <c r="R17" s="14"/>
      <c r="S17" s="25" t="str">
        <f>IF(NETWORKDAYS(F17,F17,休日・祝日!$A$2:$A$30)=1,"平日","休日等")</f>
        <v>休日等</v>
      </c>
      <c r="T17" s="26">
        <f t="shared" si="3"/>
        <v>1</v>
      </c>
      <c r="U17" s="27">
        <f t="shared" si="4"/>
        <v>1</v>
      </c>
      <c r="V17" s="25" t="str">
        <f>IF(NETWORKDAYS(H17,H17,休日・祝日!$A$2:$A$30)=1,"平日","休日等")</f>
        <v>休日等</v>
      </c>
      <c r="W17" s="28">
        <f t="shared" si="5"/>
        <v>-1</v>
      </c>
      <c r="X17" s="27">
        <f t="shared" si="6"/>
        <v>0</v>
      </c>
    </row>
    <row r="18" spans="1:24" s="13" customFormat="1" ht="33.75" customHeight="1">
      <c r="A18" s="21"/>
      <c r="B18" s="30"/>
      <c r="C18" s="32" t="str">
        <f>IF(B18="","",VLOOKUP(B18,職名CD!B:C,2,FALSE))</f>
        <v/>
      </c>
      <c r="D18" s="22"/>
      <c r="E18" s="29"/>
      <c r="F18" s="18"/>
      <c r="G18" s="10"/>
      <c r="H18" s="18"/>
      <c r="I18" s="11"/>
      <c r="J18" s="11"/>
      <c r="K18" s="12" t="str">
        <f t="shared" si="2"/>
        <v/>
      </c>
      <c r="L18" s="19"/>
      <c r="M18" s="33" t="str">
        <f>IF(D18="","",IF(L18="",K18,IF(L18="半日",K18-設定!$B$2,IF(L18="１日",K18-設定!$B$1))))</f>
        <v/>
      </c>
      <c r="N18" s="20"/>
      <c r="O18" s="34" t="str">
        <f t="shared" si="0"/>
        <v/>
      </c>
      <c r="P18" s="35" t="str">
        <f t="shared" si="1"/>
        <v/>
      </c>
      <c r="R18" s="14"/>
      <c r="S18" s="25" t="str">
        <f>IF(NETWORKDAYS(F18,F18,休日・祝日!$A$2:$A$30)=1,"平日","休日等")</f>
        <v>休日等</v>
      </c>
      <c r="T18" s="26">
        <f t="shared" si="3"/>
        <v>1</v>
      </c>
      <c r="U18" s="27">
        <f t="shared" si="4"/>
        <v>1</v>
      </c>
      <c r="V18" s="25" t="str">
        <f>IF(NETWORKDAYS(H18,H18,休日・祝日!$A$2:$A$30)=1,"平日","休日等")</f>
        <v>休日等</v>
      </c>
      <c r="W18" s="28">
        <f t="shared" si="5"/>
        <v>-1</v>
      </c>
      <c r="X18" s="27">
        <f t="shared" si="6"/>
        <v>0</v>
      </c>
    </row>
    <row r="19" spans="1:24" s="13" customFormat="1" ht="33.75" customHeight="1">
      <c r="A19" s="21"/>
      <c r="B19" s="30"/>
      <c r="C19" s="32" t="str">
        <f>IF(B19="","",VLOOKUP(B19,職名CD!B:C,2,FALSE))</f>
        <v/>
      </c>
      <c r="D19" s="22"/>
      <c r="E19" s="29"/>
      <c r="F19" s="18"/>
      <c r="G19" s="10"/>
      <c r="H19" s="18"/>
      <c r="I19" s="11"/>
      <c r="J19" s="11"/>
      <c r="K19" s="12" t="str">
        <f t="shared" si="2"/>
        <v/>
      </c>
      <c r="L19" s="19"/>
      <c r="M19" s="33" t="str">
        <f>IF(D19="","",IF(L19="",K19,IF(L19="半日",K19-設定!$B$2,IF(L19="１日",K19-設定!$B$1))))</f>
        <v/>
      </c>
      <c r="N19" s="20"/>
      <c r="O19" s="34" t="str">
        <f t="shared" si="0"/>
        <v/>
      </c>
      <c r="P19" s="35" t="str">
        <f t="shared" si="1"/>
        <v/>
      </c>
      <c r="R19" s="14"/>
      <c r="S19" s="25" t="str">
        <f>IF(NETWORKDAYS(F19,F19,休日・祝日!$A$2:$A$30)=1,"平日","休日等")</f>
        <v>休日等</v>
      </c>
      <c r="T19" s="26">
        <f t="shared" si="3"/>
        <v>1</v>
      </c>
      <c r="U19" s="27">
        <f t="shared" si="4"/>
        <v>1</v>
      </c>
      <c r="V19" s="25" t="str">
        <f>IF(NETWORKDAYS(H19,H19,休日・祝日!$A$2:$A$30)=1,"平日","休日等")</f>
        <v>休日等</v>
      </c>
      <c r="W19" s="28">
        <f t="shared" si="5"/>
        <v>-1</v>
      </c>
      <c r="X19" s="27">
        <f t="shared" si="6"/>
        <v>0</v>
      </c>
    </row>
    <row r="20" spans="1:24" s="13" customFormat="1" ht="33.75" customHeight="1">
      <c r="A20" s="21"/>
      <c r="B20" s="30"/>
      <c r="C20" s="32" t="str">
        <f>IF(B20="","",VLOOKUP(B20,職名CD!B:C,2,FALSE))</f>
        <v/>
      </c>
      <c r="D20" s="22"/>
      <c r="E20" s="29"/>
      <c r="F20" s="18"/>
      <c r="G20" s="10"/>
      <c r="H20" s="18"/>
      <c r="I20" s="11"/>
      <c r="J20" s="11"/>
      <c r="K20" s="12" t="str">
        <f t="shared" si="2"/>
        <v/>
      </c>
      <c r="L20" s="19"/>
      <c r="M20" s="33" t="str">
        <f>IF(D20="","",IF(L20="",K20,IF(L20="半日",K20-設定!$B$2,IF(L20="１日",K20-設定!$B$1))))</f>
        <v/>
      </c>
      <c r="N20" s="20"/>
      <c r="O20" s="34" t="str">
        <f t="shared" si="0"/>
        <v/>
      </c>
      <c r="P20" s="35" t="str">
        <f t="shared" si="1"/>
        <v/>
      </c>
      <c r="R20" s="14"/>
      <c r="S20" s="25" t="str">
        <f>IF(NETWORKDAYS(F20,F20,休日・祝日!$A$2:$A$30)=1,"平日","休日等")</f>
        <v>休日等</v>
      </c>
      <c r="T20" s="26">
        <f t="shared" si="3"/>
        <v>1</v>
      </c>
      <c r="U20" s="27">
        <f t="shared" si="4"/>
        <v>1</v>
      </c>
      <c r="V20" s="25" t="str">
        <f>IF(NETWORKDAYS(H20,H20,休日・祝日!$A$2:$A$30)=1,"平日","休日等")</f>
        <v>休日等</v>
      </c>
      <c r="W20" s="28">
        <f t="shared" si="5"/>
        <v>-1</v>
      </c>
      <c r="X20" s="27">
        <f t="shared" si="6"/>
        <v>0</v>
      </c>
    </row>
    <row r="21" spans="1:24" s="13" customFormat="1" ht="33.75" customHeight="1">
      <c r="A21" s="21"/>
      <c r="B21" s="30"/>
      <c r="C21" s="32" t="str">
        <f>IF(B21="","",VLOOKUP(B21,職名CD!B:C,2,FALSE))</f>
        <v/>
      </c>
      <c r="D21" s="22"/>
      <c r="E21" s="29"/>
      <c r="F21" s="18"/>
      <c r="G21" s="10"/>
      <c r="H21" s="18"/>
      <c r="I21" s="11"/>
      <c r="J21" s="11"/>
      <c r="K21" s="12" t="str">
        <f t="shared" si="2"/>
        <v/>
      </c>
      <c r="L21" s="19"/>
      <c r="M21" s="33" t="str">
        <f>IF(D21="","",IF(L21="",K21,IF(L21="半日",K21-設定!$B$2,IF(L21="１日",K21-設定!$B$1))))</f>
        <v/>
      </c>
      <c r="N21" s="20"/>
      <c r="O21" s="34" t="str">
        <f t="shared" si="0"/>
        <v/>
      </c>
      <c r="P21" s="35" t="str">
        <f t="shared" si="1"/>
        <v/>
      </c>
      <c r="R21" s="14"/>
      <c r="S21" s="25" t="str">
        <f>IF(NETWORKDAYS(F21,F21,休日・祝日!$A$2:$A$30)=1,"平日","休日等")</f>
        <v>休日等</v>
      </c>
      <c r="T21" s="26">
        <f t="shared" si="3"/>
        <v>1</v>
      </c>
      <c r="U21" s="27">
        <f t="shared" si="4"/>
        <v>1</v>
      </c>
      <c r="V21" s="25" t="str">
        <f>IF(NETWORKDAYS(H21,H21,休日・祝日!$A$2:$A$30)=1,"平日","休日等")</f>
        <v>休日等</v>
      </c>
      <c r="W21" s="28">
        <f t="shared" si="5"/>
        <v>-1</v>
      </c>
      <c r="X21" s="27">
        <f t="shared" si="6"/>
        <v>0</v>
      </c>
    </row>
    <row r="22" spans="1:24" s="13" customFormat="1" ht="33.75" customHeight="1">
      <c r="A22" s="21"/>
      <c r="B22" s="30"/>
      <c r="C22" s="32" t="str">
        <f>IF(B22="","",VLOOKUP(B22,職名CD!B:C,2,FALSE))</f>
        <v/>
      </c>
      <c r="D22" s="22"/>
      <c r="E22" s="29"/>
      <c r="F22" s="18"/>
      <c r="G22" s="10"/>
      <c r="H22" s="18"/>
      <c r="I22" s="11"/>
      <c r="J22" s="11"/>
      <c r="K22" s="12" t="str">
        <f t="shared" si="2"/>
        <v/>
      </c>
      <c r="L22" s="19"/>
      <c r="M22" s="33" t="str">
        <f>IF(D22="","",IF(L22="",K22,IF(L22="半日",K22-設定!$B$2,IF(L22="１日",K22-設定!$B$1))))</f>
        <v/>
      </c>
      <c r="N22" s="20"/>
      <c r="O22" s="34" t="str">
        <f t="shared" si="0"/>
        <v/>
      </c>
      <c r="P22" s="35" t="str">
        <f t="shared" si="1"/>
        <v/>
      </c>
      <c r="R22" s="14"/>
      <c r="S22" s="25" t="str">
        <f>IF(NETWORKDAYS(F22,F22,休日・祝日!$A$2:$A$30)=1,"平日","休日等")</f>
        <v>休日等</v>
      </c>
      <c r="T22" s="26">
        <f t="shared" si="3"/>
        <v>1</v>
      </c>
      <c r="U22" s="27">
        <f t="shared" si="4"/>
        <v>1</v>
      </c>
      <c r="V22" s="25" t="str">
        <f>IF(NETWORKDAYS(H22,H22,休日・祝日!$A$2:$A$30)=1,"平日","休日等")</f>
        <v>休日等</v>
      </c>
      <c r="W22" s="28">
        <f t="shared" si="5"/>
        <v>-1</v>
      </c>
      <c r="X22" s="27">
        <f t="shared" si="6"/>
        <v>0</v>
      </c>
    </row>
    <row r="23" spans="1:24" s="13" customFormat="1" ht="33.75" customHeight="1">
      <c r="A23" s="21"/>
      <c r="B23" s="30"/>
      <c r="C23" s="32" t="str">
        <f>IF(B23="","",VLOOKUP(B23,職名CD!B:C,2,FALSE))</f>
        <v/>
      </c>
      <c r="D23" s="22"/>
      <c r="E23" s="29"/>
      <c r="F23" s="18"/>
      <c r="G23" s="10"/>
      <c r="H23" s="18"/>
      <c r="I23" s="11"/>
      <c r="J23" s="11"/>
      <c r="K23" s="12" t="str">
        <f t="shared" si="2"/>
        <v/>
      </c>
      <c r="L23" s="19"/>
      <c r="M23" s="33" t="str">
        <f>IF(D23="","",IF(L23="",K23,IF(L23="半日",K23-設定!$B$2,IF(L23="１日",K23-設定!$B$1))))</f>
        <v/>
      </c>
      <c r="N23" s="20"/>
      <c r="O23" s="34" t="str">
        <f t="shared" si="0"/>
        <v/>
      </c>
      <c r="P23" s="35" t="str">
        <f t="shared" si="1"/>
        <v/>
      </c>
      <c r="R23" s="14"/>
      <c r="S23" s="25" t="str">
        <f>IF(NETWORKDAYS(F23,F23,休日・祝日!$A$2:$A$30)=1,"平日","休日等")</f>
        <v>休日等</v>
      </c>
      <c r="T23" s="26">
        <f t="shared" si="3"/>
        <v>1</v>
      </c>
      <c r="U23" s="27">
        <f t="shared" si="4"/>
        <v>1</v>
      </c>
      <c r="V23" s="25" t="str">
        <f>IF(NETWORKDAYS(H23,H23,休日・祝日!$A$2:$A$30)=1,"平日","休日等")</f>
        <v>休日等</v>
      </c>
      <c r="W23" s="28">
        <f t="shared" si="5"/>
        <v>-1</v>
      </c>
      <c r="X23" s="27">
        <f t="shared" si="6"/>
        <v>0</v>
      </c>
    </row>
    <row r="24" spans="1:24" s="13" customFormat="1" ht="33.75" customHeight="1">
      <c r="A24" s="21"/>
      <c r="B24" s="30"/>
      <c r="C24" s="32" t="str">
        <f>IF(B24="","",VLOOKUP(B24,職名CD!B:C,2,FALSE))</f>
        <v/>
      </c>
      <c r="D24" s="22"/>
      <c r="E24" s="29"/>
      <c r="F24" s="18"/>
      <c r="G24" s="10"/>
      <c r="H24" s="18"/>
      <c r="I24" s="11"/>
      <c r="J24" s="11"/>
      <c r="K24" s="12" t="str">
        <f t="shared" si="2"/>
        <v/>
      </c>
      <c r="L24" s="19"/>
      <c r="M24" s="33" t="str">
        <f>IF(D24="","",IF(L24="",K24,IF(L24="半日",K24-設定!$B$2,IF(L24="１日",K24-設定!$B$1))))</f>
        <v/>
      </c>
      <c r="N24" s="20"/>
      <c r="O24" s="34" t="str">
        <f t="shared" si="0"/>
        <v/>
      </c>
      <c r="P24" s="35" t="str">
        <f t="shared" si="1"/>
        <v/>
      </c>
      <c r="R24" s="14"/>
      <c r="S24" s="25" t="str">
        <f>IF(NETWORKDAYS(F24,F24,休日・祝日!$A$2:$A$30)=1,"平日","休日等")</f>
        <v>休日等</v>
      </c>
      <c r="T24" s="26">
        <f t="shared" si="3"/>
        <v>1</v>
      </c>
      <c r="U24" s="27">
        <f t="shared" si="4"/>
        <v>1</v>
      </c>
      <c r="V24" s="25" t="str">
        <f>IF(NETWORKDAYS(H24,H24,休日・祝日!$A$2:$A$30)=1,"平日","休日等")</f>
        <v>休日等</v>
      </c>
      <c r="W24" s="28">
        <f t="shared" si="5"/>
        <v>-1</v>
      </c>
      <c r="X24" s="27">
        <f t="shared" si="6"/>
        <v>0</v>
      </c>
    </row>
    <row r="25" spans="1:24" s="13" customFormat="1" ht="33.75" customHeight="1">
      <c r="A25" s="21"/>
      <c r="B25" s="30"/>
      <c r="C25" s="32" t="str">
        <f>IF(B25="","",VLOOKUP(B25,職名CD!B:C,2,FALSE))</f>
        <v/>
      </c>
      <c r="D25" s="22"/>
      <c r="E25" s="29"/>
      <c r="F25" s="18"/>
      <c r="G25" s="10"/>
      <c r="H25" s="18"/>
      <c r="I25" s="11"/>
      <c r="J25" s="11"/>
      <c r="K25" s="12" t="str">
        <f t="shared" si="2"/>
        <v/>
      </c>
      <c r="L25" s="19"/>
      <c r="M25" s="33" t="str">
        <f>IF(D25="","",IF(L25="",K25,IF(L25="半日",K25-設定!$B$2,IF(L25="１日",K25-設定!$B$1))))</f>
        <v/>
      </c>
      <c r="N25" s="20"/>
      <c r="O25" s="34" t="str">
        <f t="shared" si="0"/>
        <v/>
      </c>
      <c r="P25" s="35" t="str">
        <f t="shared" si="1"/>
        <v/>
      </c>
      <c r="R25" s="14"/>
      <c r="S25" s="25" t="str">
        <f>IF(NETWORKDAYS(F25,F25,休日・祝日!$A$2:$A$30)=1,"平日","休日等")</f>
        <v>休日等</v>
      </c>
      <c r="T25" s="26">
        <f t="shared" si="3"/>
        <v>1</v>
      </c>
      <c r="U25" s="27">
        <f t="shared" si="4"/>
        <v>1</v>
      </c>
      <c r="V25" s="25" t="str">
        <f>IF(NETWORKDAYS(H25,H25,休日・祝日!$A$2:$A$30)=1,"平日","休日等")</f>
        <v>休日等</v>
      </c>
      <c r="W25" s="28">
        <f t="shared" si="5"/>
        <v>-1</v>
      </c>
      <c r="X25" s="27">
        <f t="shared" si="6"/>
        <v>0</v>
      </c>
    </row>
    <row r="26" spans="1:24" s="13" customFormat="1" ht="33.75" customHeight="1">
      <c r="A26" s="21"/>
      <c r="B26" s="30"/>
      <c r="C26" s="32" t="str">
        <f>IF(B26="","",VLOOKUP(B26,職名CD!B:C,2,FALSE))</f>
        <v/>
      </c>
      <c r="D26" s="22"/>
      <c r="E26" s="29"/>
      <c r="F26" s="18"/>
      <c r="G26" s="10"/>
      <c r="H26" s="18"/>
      <c r="I26" s="11"/>
      <c r="J26" s="11"/>
      <c r="K26" s="12" t="str">
        <f t="shared" si="2"/>
        <v/>
      </c>
      <c r="L26" s="19"/>
      <c r="M26" s="33" t="str">
        <f>IF(D26="","",IF(L26="",K26,IF(L26="半日",K26-設定!$B$2,IF(L26="１日",K26-設定!$B$1))))</f>
        <v/>
      </c>
      <c r="N26" s="20"/>
      <c r="O26" s="34" t="str">
        <f t="shared" si="0"/>
        <v/>
      </c>
      <c r="P26" s="35" t="str">
        <f t="shared" si="1"/>
        <v/>
      </c>
      <c r="R26" s="14"/>
      <c r="S26" s="25" t="str">
        <f>IF(NETWORKDAYS(F26,F26,休日・祝日!$A$2:$A$30)=1,"平日","休日等")</f>
        <v>休日等</v>
      </c>
      <c r="T26" s="26">
        <f t="shared" si="3"/>
        <v>1</v>
      </c>
      <c r="U26" s="27">
        <f t="shared" si="4"/>
        <v>1</v>
      </c>
      <c r="V26" s="25" t="str">
        <f>IF(NETWORKDAYS(H26,H26,休日・祝日!$A$2:$A$30)=1,"平日","休日等")</f>
        <v>休日等</v>
      </c>
      <c r="W26" s="28">
        <f t="shared" si="5"/>
        <v>-1</v>
      </c>
      <c r="X26" s="27">
        <f t="shared" si="6"/>
        <v>0</v>
      </c>
    </row>
    <row r="27" spans="1:24" s="13" customFormat="1" ht="33.75" customHeight="1">
      <c r="A27" s="21"/>
      <c r="B27" s="30"/>
      <c r="C27" s="32" t="str">
        <f>IF(B27="","",VLOOKUP(B27,職名CD!B:C,2,FALSE))</f>
        <v/>
      </c>
      <c r="D27" s="22"/>
      <c r="E27" s="29"/>
      <c r="F27" s="18"/>
      <c r="G27" s="10"/>
      <c r="H27" s="18"/>
      <c r="I27" s="11"/>
      <c r="J27" s="11"/>
      <c r="K27" s="12" t="str">
        <f t="shared" si="2"/>
        <v/>
      </c>
      <c r="L27" s="19"/>
      <c r="M27" s="33" t="str">
        <f>IF(D27="","",IF(L27="",K27,IF(L27="半日",K27-設定!$B$2,IF(L27="１日",K27-設定!$B$1))))</f>
        <v/>
      </c>
      <c r="N27" s="20"/>
      <c r="O27" s="34" t="str">
        <f t="shared" si="0"/>
        <v/>
      </c>
      <c r="P27" s="35" t="str">
        <f t="shared" si="1"/>
        <v/>
      </c>
      <c r="R27" s="14"/>
      <c r="S27" s="25" t="str">
        <f>IF(NETWORKDAYS(F27,F27,休日・祝日!$A$2:$A$30)=1,"平日","休日等")</f>
        <v>休日等</v>
      </c>
      <c r="T27" s="26">
        <f t="shared" si="3"/>
        <v>1</v>
      </c>
      <c r="U27" s="27">
        <f t="shared" si="4"/>
        <v>1</v>
      </c>
      <c r="V27" s="25" t="str">
        <f>IF(NETWORKDAYS(H27,H27,休日・祝日!$A$2:$A$30)=1,"平日","休日等")</f>
        <v>休日等</v>
      </c>
      <c r="W27" s="28">
        <f t="shared" si="5"/>
        <v>-1</v>
      </c>
      <c r="X27" s="27">
        <f t="shared" si="6"/>
        <v>0</v>
      </c>
    </row>
    <row r="28" spans="1:24" s="13" customFormat="1" ht="33.75" customHeight="1">
      <c r="A28" s="21"/>
      <c r="B28" s="30"/>
      <c r="C28" s="32" t="str">
        <f>IF(B28="","",VLOOKUP(B28,職名CD!B:C,2,FALSE))</f>
        <v/>
      </c>
      <c r="D28" s="22"/>
      <c r="E28" s="29"/>
      <c r="F28" s="18"/>
      <c r="G28" s="10"/>
      <c r="H28" s="18"/>
      <c r="I28" s="11"/>
      <c r="J28" s="11"/>
      <c r="K28" s="12" t="str">
        <f t="shared" si="2"/>
        <v/>
      </c>
      <c r="L28" s="19"/>
      <c r="M28" s="33" t="str">
        <f>IF(D28="","",IF(L28="",K28,IF(L28="半日",K28-設定!$B$2,IF(L28="１日",K28-設定!$B$1))))</f>
        <v/>
      </c>
      <c r="N28" s="20"/>
      <c r="O28" s="34" t="str">
        <f t="shared" si="0"/>
        <v/>
      </c>
      <c r="P28" s="35" t="str">
        <f t="shared" si="1"/>
        <v/>
      </c>
      <c r="R28" s="14"/>
      <c r="S28" s="25" t="str">
        <f>IF(NETWORKDAYS(F28,F28,休日・祝日!$A$2:$A$30)=1,"平日","休日等")</f>
        <v>休日等</v>
      </c>
      <c r="T28" s="26">
        <f t="shared" si="3"/>
        <v>1</v>
      </c>
      <c r="U28" s="27">
        <f t="shared" si="4"/>
        <v>1</v>
      </c>
      <c r="V28" s="25" t="str">
        <f>IF(NETWORKDAYS(H28,H28,休日・祝日!$A$2:$A$30)=1,"平日","休日等")</f>
        <v>休日等</v>
      </c>
      <c r="W28" s="28">
        <f t="shared" si="5"/>
        <v>-1</v>
      </c>
      <c r="X28" s="27">
        <f t="shared" si="6"/>
        <v>0</v>
      </c>
    </row>
    <row r="29" spans="1:24" s="13" customFormat="1" ht="33.75" customHeight="1">
      <c r="A29" s="21"/>
      <c r="B29" s="30"/>
      <c r="C29" s="32" t="str">
        <f>IF(B29="","",VLOOKUP(B29,職名CD!B:C,2,FALSE))</f>
        <v/>
      </c>
      <c r="D29" s="22"/>
      <c r="E29" s="29"/>
      <c r="F29" s="18"/>
      <c r="G29" s="10"/>
      <c r="H29" s="18"/>
      <c r="I29" s="11"/>
      <c r="J29" s="11"/>
      <c r="K29" s="12" t="str">
        <f t="shared" si="2"/>
        <v/>
      </c>
      <c r="L29" s="19"/>
      <c r="M29" s="33" t="str">
        <f>IF(D29="","",IF(L29="",K29,IF(L29="半日",K29-設定!$B$2,IF(L29="１日",K29-設定!$B$1))))</f>
        <v/>
      </c>
      <c r="N29" s="20"/>
      <c r="O29" s="34" t="str">
        <f t="shared" si="0"/>
        <v/>
      </c>
      <c r="P29" s="35" t="str">
        <f t="shared" si="1"/>
        <v/>
      </c>
      <c r="R29" s="14"/>
      <c r="S29" s="25" t="str">
        <f>IF(NETWORKDAYS(F29,F29,休日・祝日!$A$2:$A$30)=1,"平日","休日等")</f>
        <v>休日等</v>
      </c>
      <c r="T29" s="26">
        <f t="shared" si="3"/>
        <v>1</v>
      </c>
      <c r="U29" s="27">
        <f t="shared" si="4"/>
        <v>1</v>
      </c>
      <c r="V29" s="25" t="str">
        <f>IF(NETWORKDAYS(H29,H29,休日・祝日!$A$2:$A$30)=1,"平日","休日等")</f>
        <v>休日等</v>
      </c>
      <c r="W29" s="28">
        <f t="shared" si="5"/>
        <v>-1</v>
      </c>
      <c r="X29" s="27">
        <f t="shared" si="6"/>
        <v>0</v>
      </c>
    </row>
    <row r="30" spans="1:24" s="13" customFormat="1" ht="33.75" customHeight="1">
      <c r="A30" s="21"/>
      <c r="B30" s="30"/>
      <c r="C30" s="32" t="str">
        <f>IF(B30="","",VLOOKUP(B30,職名CD!B:C,2,FALSE))</f>
        <v/>
      </c>
      <c r="D30" s="22"/>
      <c r="E30" s="29"/>
      <c r="F30" s="18"/>
      <c r="G30" s="10"/>
      <c r="H30" s="18"/>
      <c r="I30" s="11"/>
      <c r="J30" s="11"/>
      <c r="K30" s="12" t="str">
        <f t="shared" si="2"/>
        <v/>
      </c>
      <c r="L30" s="19"/>
      <c r="M30" s="33" t="str">
        <f>IF(D30="","",IF(L30="",K30,IF(L30="半日",K30-設定!$B$2,IF(L30="１日",K30-設定!$B$1))))</f>
        <v/>
      </c>
      <c r="N30" s="20"/>
      <c r="O30" s="34" t="str">
        <f t="shared" si="0"/>
        <v/>
      </c>
      <c r="P30" s="35" t="str">
        <f t="shared" si="1"/>
        <v/>
      </c>
      <c r="R30" s="14"/>
      <c r="S30" s="25" t="str">
        <f>IF(NETWORKDAYS(F30,F30,休日・祝日!$A$2:$A$30)=1,"平日","休日等")</f>
        <v>休日等</v>
      </c>
      <c r="T30" s="26">
        <f t="shared" si="3"/>
        <v>1</v>
      </c>
      <c r="U30" s="27">
        <f t="shared" si="4"/>
        <v>1</v>
      </c>
      <c r="V30" s="25" t="str">
        <f>IF(NETWORKDAYS(H30,H30,休日・祝日!$A$2:$A$30)=1,"平日","休日等")</f>
        <v>休日等</v>
      </c>
      <c r="W30" s="28">
        <f t="shared" si="5"/>
        <v>-1</v>
      </c>
      <c r="X30" s="27">
        <f t="shared" si="6"/>
        <v>0</v>
      </c>
    </row>
    <row r="31" spans="1:24" s="13" customFormat="1" ht="33.75" customHeight="1">
      <c r="A31" s="21"/>
      <c r="B31" s="30"/>
      <c r="C31" s="32" t="str">
        <f>IF(B31="","",VLOOKUP(B31,職名CD!B:C,2,FALSE))</f>
        <v/>
      </c>
      <c r="D31" s="22"/>
      <c r="E31" s="29"/>
      <c r="F31" s="18"/>
      <c r="G31" s="10"/>
      <c r="H31" s="18"/>
      <c r="I31" s="11"/>
      <c r="J31" s="11"/>
      <c r="K31" s="12" t="str">
        <f t="shared" si="2"/>
        <v/>
      </c>
      <c r="L31" s="19"/>
      <c r="M31" s="33" t="str">
        <f>IF(D31="","",IF(L31="",K31,IF(L31="半日",K31-設定!$B$2,IF(L31="１日",K31-設定!$B$1))))</f>
        <v/>
      </c>
      <c r="N31" s="20"/>
      <c r="O31" s="34" t="str">
        <f t="shared" si="0"/>
        <v/>
      </c>
      <c r="P31" s="35" t="str">
        <f t="shared" si="1"/>
        <v/>
      </c>
      <c r="R31" s="14"/>
      <c r="S31" s="25" t="str">
        <f>IF(NETWORKDAYS(F31,F31,休日・祝日!$A$2:$A$30)=1,"平日","休日等")</f>
        <v>休日等</v>
      </c>
      <c r="T31" s="26">
        <f t="shared" si="3"/>
        <v>1</v>
      </c>
      <c r="U31" s="27">
        <f t="shared" si="4"/>
        <v>1</v>
      </c>
      <c r="V31" s="25" t="str">
        <f>IF(NETWORKDAYS(H31,H31,休日・祝日!$A$2:$A$30)=1,"平日","休日等")</f>
        <v>休日等</v>
      </c>
      <c r="W31" s="28">
        <f t="shared" si="5"/>
        <v>-1</v>
      </c>
      <c r="X31" s="27">
        <f t="shared" si="6"/>
        <v>0</v>
      </c>
    </row>
    <row r="32" spans="1:24" s="13" customFormat="1" ht="33.75" customHeight="1">
      <c r="A32" s="21"/>
      <c r="B32" s="30"/>
      <c r="C32" s="32" t="str">
        <f>IF(B32="","",VLOOKUP(B32,職名CD!B:C,2,FALSE))</f>
        <v/>
      </c>
      <c r="D32" s="22"/>
      <c r="E32" s="29"/>
      <c r="F32" s="18"/>
      <c r="G32" s="10"/>
      <c r="H32" s="18"/>
      <c r="I32" s="11"/>
      <c r="J32" s="11"/>
      <c r="K32" s="12" t="str">
        <f t="shared" si="2"/>
        <v/>
      </c>
      <c r="L32" s="19"/>
      <c r="M32" s="33" t="str">
        <f>IF(D32="","",IF(L32="",K32,IF(L32="半日",K32-設定!$B$2,IF(L32="１日",K32-設定!$B$1))))</f>
        <v/>
      </c>
      <c r="N32" s="20"/>
      <c r="O32" s="34" t="str">
        <f t="shared" si="0"/>
        <v/>
      </c>
      <c r="P32" s="35" t="str">
        <f t="shared" si="1"/>
        <v/>
      </c>
      <c r="R32" s="14"/>
      <c r="S32" s="25" t="str">
        <f>IF(NETWORKDAYS(F32,F32,休日・祝日!$A$2:$A$30)=1,"平日","休日等")</f>
        <v>休日等</v>
      </c>
      <c r="T32" s="26">
        <f t="shared" si="3"/>
        <v>1</v>
      </c>
      <c r="U32" s="27">
        <f t="shared" si="4"/>
        <v>1</v>
      </c>
      <c r="V32" s="25" t="str">
        <f>IF(NETWORKDAYS(H32,H32,休日・祝日!$A$2:$A$30)=1,"平日","休日等")</f>
        <v>休日等</v>
      </c>
      <c r="W32" s="28">
        <f t="shared" si="5"/>
        <v>-1</v>
      </c>
      <c r="X32" s="27">
        <f t="shared" si="6"/>
        <v>0</v>
      </c>
    </row>
    <row r="33" spans="1:24" s="13" customFormat="1" ht="33.75" customHeight="1">
      <c r="A33" s="21"/>
      <c r="B33" s="30"/>
      <c r="C33" s="32" t="str">
        <f>IF(B33="","",VLOOKUP(B33,職名CD!B:C,2,FALSE))</f>
        <v/>
      </c>
      <c r="D33" s="22"/>
      <c r="E33" s="29"/>
      <c r="F33" s="18"/>
      <c r="G33" s="10"/>
      <c r="H33" s="18"/>
      <c r="I33" s="11"/>
      <c r="J33" s="11"/>
      <c r="K33" s="12" t="str">
        <f t="shared" si="2"/>
        <v/>
      </c>
      <c r="L33" s="19"/>
      <c r="M33" s="33" t="str">
        <f>IF(D33="","",IF(L33="",K33,IF(L33="半日",K33-設定!$B$2,IF(L33="１日",K33-設定!$B$1))))</f>
        <v/>
      </c>
      <c r="N33" s="20"/>
      <c r="O33" s="34" t="str">
        <f t="shared" si="0"/>
        <v/>
      </c>
      <c r="P33" s="35" t="str">
        <f t="shared" si="1"/>
        <v/>
      </c>
      <c r="R33" s="14"/>
      <c r="S33" s="25" t="str">
        <f>IF(NETWORKDAYS(F33,F33,休日・祝日!$A$2:$A$30)=1,"平日","休日等")</f>
        <v>休日等</v>
      </c>
      <c r="T33" s="26">
        <f t="shared" si="3"/>
        <v>1</v>
      </c>
      <c r="U33" s="27">
        <f t="shared" si="4"/>
        <v>1</v>
      </c>
      <c r="V33" s="25" t="str">
        <f>IF(NETWORKDAYS(H33,H33,休日・祝日!$A$2:$A$30)=1,"平日","休日等")</f>
        <v>休日等</v>
      </c>
      <c r="W33" s="28">
        <f t="shared" si="5"/>
        <v>-1</v>
      </c>
      <c r="X33" s="27">
        <f t="shared" si="6"/>
        <v>0</v>
      </c>
    </row>
    <row r="34" spans="1:24" s="13" customFormat="1" ht="33.75" customHeight="1">
      <c r="A34" s="21"/>
      <c r="B34" s="30"/>
      <c r="C34" s="32" t="str">
        <f>IF(B34="","",VLOOKUP(B34,職名CD!B:C,2,FALSE))</f>
        <v/>
      </c>
      <c r="D34" s="22"/>
      <c r="E34" s="29"/>
      <c r="F34" s="18"/>
      <c r="G34" s="10"/>
      <c r="H34" s="18"/>
      <c r="I34" s="11"/>
      <c r="J34" s="11"/>
      <c r="K34" s="12" t="str">
        <f t="shared" si="2"/>
        <v/>
      </c>
      <c r="L34" s="19"/>
      <c r="M34" s="33" t="str">
        <f>IF(D34="","",IF(L34="",K34,IF(L34="半日",K34-設定!$B$2,IF(L34="１日",K34-設定!$B$1))))</f>
        <v/>
      </c>
      <c r="N34" s="20"/>
      <c r="O34" s="34" t="str">
        <f t="shared" si="0"/>
        <v/>
      </c>
      <c r="P34" s="35" t="str">
        <f t="shared" si="1"/>
        <v/>
      </c>
      <c r="R34" s="14"/>
      <c r="S34" s="25" t="str">
        <f>IF(NETWORKDAYS(F34,F34,休日・祝日!$A$2:$A$30)=1,"平日","休日等")</f>
        <v>休日等</v>
      </c>
      <c r="T34" s="26">
        <f t="shared" si="3"/>
        <v>1</v>
      </c>
      <c r="U34" s="27">
        <f t="shared" si="4"/>
        <v>1</v>
      </c>
      <c r="V34" s="25" t="str">
        <f>IF(NETWORKDAYS(H34,H34,休日・祝日!$A$2:$A$30)=1,"平日","休日等")</f>
        <v>休日等</v>
      </c>
      <c r="W34" s="28">
        <f t="shared" si="5"/>
        <v>-1</v>
      </c>
      <c r="X34" s="27">
        <f t="shared" si="6"/>
        <v>0</v>
      </c>
    </row>
    <row r="35" spans="1:24" s="13" customFormat="1" ht="33.75" customHeight="1">
      <c r="A35" s="21"/>
      <c r="B35" s="30"/>
      <c r="C35" s="32" t="str">
        <f>IF(B35="","",VLOOKUP(B35,職名CD!B:C,2,FALSE))</f>
        <v/>
      </c>
      <c r="D35" s="22"/>
      <c r="E35" s="29"/>
      <c r="F35" s="18"/>
      <c r="G35" s="10"/>
      <c r="H35" s="18"/>
      <c r="I35" s="11"/>
      <c r="J35" s="11"/>
      <c r="K35" s="12" t="str">
        <f t="shared" si="2"/>
        <v/>
      </c>
      <c r="L35" s="19"/>
      <c r="M35" s="33" t="str">
        <f>IF(D35="","",IF(L35="",K35,IF(L35="半日",K35-設定!$B$2,IF(L35="１日",K35-設定!$B$1))))</f>
        <v/>
      </c>
      <c r="N35" s="20"/>
      <c r="O35" s="34" t="str">
        <f t="shared" si="0"/>
        <v/>
      </c>
      <c r="P35" s="35" t="str">
        <f t="shared" si="1"/>
        <v/>
      </c>
      <c r="R35" s="14"/>
      <c r="S35" s="25" t="str">
        <f>IF(NETWORKDAYS(F35,F35,休日・祝日!$A$2:$A$30)=1,"平日","休日等")</f>
        <v>休日等</v>
      </c>
      <c r="T35" s="26">
        <f t="shared" si="3"/>
        <v>1</v>
      </c>
      <c r="U35" s="27">
        <f t="shared" si="4"/>
        <v>1</v>
      </c>
      <c r="V35" s="25" t="str">
        <f>IF(NETWORKDAYS(H35,H35,休日・祝日!$A$2:$A$30)=1,"平日","休日等")</f>
        <v>休日等</v>
      </c>
      <c r="W35" s="28">
        <f t="shared" si="5"/>
        <v>-1</v>
      </c>
      <c r="X35" s="27">
        <f t="shared" si="6"/>
        <v>0</v>
      </c>
    </row>
    <row r="36" spans="1:24" s="13" customFormat="1" ht="33.75" customHeight="1">
      <c r="A36" s="21"/>
      <c r="B36" s="30"/>
      <c r="C36" s="32" t="str">
        <f>IF(B36="","",VLOOKUP(B36,職名CD!B:C,2,FALSE))</f>
        <v/>
      </c>
      <c r="D36" s="22"/>
      <c r="E36" s="29"/>
      <c r="F36" s="18"/>
      <c r="G36" s="10"/>
      <c r="H36" s="18"/>
      <c r="I36" s="11"/>
      <c r="J36" s="11"/>
      <c r="K36" s="12" t="str">
        <f t="shared" si="2"/>
        <v/>
      </c>
      <c r="L36" s="19"/>
      <c r="M36" s="33" t="str">
        <f>IF(D36="","",IF(L36="",K36,IF(L36="半日",K36-設定!$B$2,IF(L36="１日",K36-設定!$B$1))))</f>
        <v/>
      </c>
      <c r="N36" s="20"/>
      <c r="O36" s="34" t="str">
        <f t="shared" si="0"/>
        <v/>
      </c>
      <c r="P36" s="35" t="str">
        <f t="shared" si="1"/>
        <v/>
      </c>
      <c r="R36" s="14"/>
      <c r="S36" s="25" t="str">
        <f>IF(NETWORKDAYS(F36,F36,休日・祝日!$A$2:$A$30)=1,"平日","休日等")</f>
        <v>休日等</v>
      </c>
      <c r="T36" s="26">
        <f t="shared" si="3"/>
        <v>1</v>
      </c>
      <c r="U36" s="27">
        <f t="shared" si="4"/>
        <v>1</v>
      </c>
      <c r="V36" s="25" t="str">
        <f>IF(NETWORKDAYS(H36,H36,休日・祝日!$A$2:$A$30)=1,"平日","休日等")</f>
        <v>休日等</v>
      </c>
      <c r="W36" s="28">
        <f t="shared" si="5"/>
        <v>-1</v>
      </c>
      <c r="X36" s="27">
        <f t="shared" si="6"/>
        <v>0</v>
      </c>
    </row>
    <row r="37" spans="1:24" s="13" customFormat="1" ht="33.75" customHeight="1">
      <c r="A37" s="21"/>
      <c r="B37" s="30"/>
      <c r="C37" s="32" t="str">
        <f>IF(B37="","",VLOOKUP(B37,職名CD!B:C,2,FALSE))</f>
        <v/>
      </c>
      <c r="D37" s="22"/>
      <c r="E37" s="29"/>
      <c r="F37" s="18"/>
      <c r="G37" s="10"/>
      <c r="H37" s="18"/>
      <c r="I37" s="11"/>
      <c r="J37" s="11"/>
      <c r="K37" s="12" t="str">
        <f t="shared" si="2"/>
        <v/>
      </c>
      <c r="L37" s="19"/>
      <c r="M37" s="33" t="str">
        <f>IF(D37="","",IF(L37="",K37,IF(L37="半日",K37-設定!$B$2,IF(L37="１日",K37-設定!$B$1))))</f>
        <v/>
      </c>
      <c r="N37" s="20"/>
      <c r="O37" s="34" t="str">
        <f t="shared" si="0"/>
        <v/>
      </c>
      <c r="P37" s="35" t="str">
        <f t="shared" si="1"/>
        <v/>
      </c>
      <c r="R37" s="14"/>
      <c r="S37" s="25" t="str">
        <f>IF(NETWORKDAYS(F37,F37,休日・祝日!$A$2:$A$30)=1,"平日","休日等")</f>
        <v>休日等</v>
      </c>
      <c r="T37" s="26">
        <f t="shared" si="3"/>
        <v>1</v>
      </c>
      <c r="U37" s="27">
        <f t="shared" si="4"/>
        <v>1</v>
      </c>
      <c r="V37" s="25" t="str">
        <f>IF(NETWORKDAYS(H37,H37,休日・祝日!$A$2:$A$30)=1,"平日","休日等")</f>
        <v>休日等</v>
      </c>
      <c r="W37" s="28">
        <f t="shared" si="5"/>
        <v>-1</v>
      </c>
      <c r="X37" s="27">
        <f t="shared" si="6"/>
        <v>0</v>
      </c>
    </row>
    <row r="38" spans="1:24" s="13" customFormat="1" ht="33.75" customHeight="1">
      <c r="A38" s="21"/>
      <c r="B38" s="30"/>
      <c r="C38" s="32" t="str">
        <f>IF(B38="","",VLOOKUP(B38,職名CD!B:C,2,FALSE))</f>
        <v/>
      </c>
      <c r="D38" s="22"/>
      <c r="E38" s="29"/>
      <c r="F38" s="18"/>
      <c r="G38" s="10"/>
      <c r="H38" s="18"/>
      <c r="I38" s="11"/>
      <c r="J38" s="11"/>
      <c r="K38" s="12" t="str">
        <f t="shared" si="2"/>
        <v/>
      </c>
      <c r="L38" s="19"/>
      <c r="M38" s="33" t="str">
        <f>IF(D38="","",IF(L38="",K38,IF(L38="半日",K38-設定!$B$2,IF(L38="１日",K38-設定!$B$1))))</f>
        <v/>
      </c>
      <c r="N38" s="20"/>
      <c r="O38" s="34" t="str">
        <f t="shared" si="0"/>
        <v/>
      </c>
      <c r="P38" s="35" t="str">
        <f t="shared" si="1"/>
        <v/>
      </c>
      <c r="R38" s="14"/>
      <c r="S38" s="25" t="str">
        <f>IF(NETWORKDAYS(F38,F38,休日・祝日!$A$2:$A$30)=1,"平日","休日等")</f>
        <v>休日等</v>
      </c>
      <c r="T38" s="26">
        <f t="shared" si="3"/>
        <v>1</v>
      </c>
      <c r="U38" s="27">
        <f t="shared" si="4"/>
        <v>1</v>
      </c>
      <c r="V38" s="25" t="str">
        <f>IF(NETWORKDAYS(H38,H38,休日・祝日!$A$2:$A$30)=1,"平日","休日等")</f>
        <v>休日等</v>
      </c>
      <c r="W38" s="28">
        <f t="shared" si="5"/>
        <v>-1</v>
      </c>
      <c r="X38" s="27">
        <f t="shared" si="6"/>
        <v>0</v>
      </c>
    </row>
    <row r="39" spans="1:24" s="13" customFormat="1" ht="33.75" customHeight="1">
      <c r="A39" s="21"/>
      <c r="B39" s="30"/>
      <c r="C39" s="32" t="str">
        <f>IF(B39="","",VLOOKUP(B39,職名CD!B:C,2,FALSE))</f>
        <v/>
      </c>
      <c r="D39" s="22"/>
      <c r="E39" s="29"/>
      <c r="F39" s="18"/>
      <c r="G39" s="10"/>
      <c r="H39" s="18"/>
      <c r="I39" s="11"/>
      <c r="J39" s="11"/>
      <c r="K39" s="12" t="str">
        <f t="shared" si="2"/>
        <v/>
      </c>
      <c r="L39" s="19"/>
      <c r="M39" s="33" t="str">
        <f>IF(D39="","",IF(L39="",K39,IF(L39="半日",K39-設定!$B$2,IF(L39="１日",K39-設定!$B$1))))</f>
        <v/>
      </c>
      <c r="N39" s="20"/>
      <c r="O39" s="34" t="str">
        <f t="shared" si="0"/>
        <v/>
      </c>
      <c r="P39" s="35" t="str">
        <f t="shared" si="1"/>
        <v/>
      </c>
      <c r="R39" s="14"/>
      <c r="S39" s="25" t="str">
        <f>IF(NETWORKDAYS(F39,F39,休日・祝日!$A$2:$A$30)=1,"平日","休日等")</f>
        <v>休日等</v>
      </c>
      <c r="T39" s="26">
        <f t="shared" si="3"/>
        <v>1</v>
      </c>
      <c r="U39" s="27">
        <f t="shared" si="4"/>
        <v>1</v>
      </c>
      <c r="V39" s="25" t="str">
        <f>IF(NETWORKDAYS(H39,H39,休日・祝日!$A$2:$A$30)=1,"平日","休日等")</f>
        <v>休日等</v>
      </c>
      <c r="W39" s="28">
        <f t="shared" si="5"/>
        <v>-1</v>
      </c>
      <c r="X39" s="27">
        <f t="shared" si="6"/>
        <v>0</v>
      </c>
    </row>
    <row r="40" spans="1:24" s="13" customFormat="1" ht="33.75" customHeight="1">
      <c r="A40" s="21"/>
      <c r="B40" s="30"/>
      <c r="C40" s="32" t="str">
        <f>IF(B40="","",VLOOKUP(B40,職名CD!B:C,2,FALSE))</f>
        <v/>
      </c>
      <c r="D40" s="22"/>
      <c r="E40" s="29"/>
      <c r="F40" s="18"/>
      <c r="G40" s="10"/>
      <c r="H40" s="18"/>
      <c r="I40" s="11"/>
      <c r="J40" s="11"/>
      <c r="K40" s="12" t="str">
        <f t="shared" si="2"/>
        <v/>
      </c>
      <c r="L40" s="19"/>
      <c r="M40" s="33" t="str">
        <f>IF(D40="","",IF(L40="",K40,IF(L40="半日",K40-設定!$B$2,IF(L40="１日",K40-設定!$B$1))))</f>
        <v/>
      </c>
      <c r="N40" s="20"/>
      <c r="O40" s="34" t="str">
        <f t="shared" si="0"/>
        <v/>
      </c>
      <c r="P40" s="35" t="str">
        <f t="shared" si="1"/>
        <v/>
      </c>
      <c r="R40" s="14"/>
      <c r="S40" s="25" t="str">
        <f>IF(NETWORKDAYS(F40,F40,休日・祝日!$A$2:$A$30)=1,"平日","休日等")</f>
        <v>休日等</v>
      </c>
      <c r="T40" s="26">
        <f t="shared" si="3"/>
        <v>1</v>
      </c>
      <c r="U40" s="27">
        <f t="shared" si="4"/>
        <v>1</v>
      </c>
      <c r="V40" s="25" t="str">
        <f>IF(NETWORKDAYS(H40,H40,休日・祝日!$A$2:$A$30)=1,"平日","休日等")</f>
        <v>休日等</v>
      </c>
      <c r="W40" s="28">
        <f t="shared" si="5"/>
        <v>-1</v>
      </c>
      <c r="X40" s="27">
        <f t="shared" si="6"/>
        <v>0</v>
      </c>
    </row>
    <row r="41" spans="1:24" s="13" customFormat="1" ht="33.75" customHeight="1">
      <c r="A41" s="21"/>
      <c r="B41" s="30"/>
      <c r="C41" s="32" t="str">
        <f>IF(B41="","",VLOOKUP(B41,職名CD!B:C,2,FALSE))</f>
        <v/>
      </c>
      <c r="D41" s="22"/>
      <c r="E41" s="29"/>
      <c r="F41" s="18"/>
      <c r="G41" s="10"/>
      <c r="H41" s="18"/>
      <c r="I41" s="11"/>
      <c r="J41" s="11"/>
      <c r="K41" s="12" t="str">
        <f t="shared" si="2"/>
        <v/>
      </c>
      <c r="L41" s="19"/>
      <c r="M41" s="33" t="str">
        <f>IF(D41="","",IF(L41="",K41,IF(L41="半日",K41-設定!$B$2,IF(L41="１日",K41-設定!$B$1))))</f>
        <v/>
      </c>
      <c r="N41" s="20"/>
      <c r="O41" s="34" t="str">
        <f t="shared" si="0"/>
        <v/>
      </c>
      <c r="P41" s="35" t="str">
        <f t="shared" si="1"/>
        <v/>
      </c>
      <c r="R41" s="14"/>
      <c r="S41" s="25" t="str">
        <f>IF(NETWORKDAYS(F41,F41,休日・祝日!$A$2:$A$30)=1,"平日","休日等")</f>
        <v>休日等</v>
      </c>
      <c r="T41" s="26">
        <f t="shared" si="3"/>
        <v>1</v>
      </c>
      <c r="U41" s="27">
        <f t="shared" si="4"/>
        <v>1</v>
      </c>
      <c r="V41" s="25" t="str">
        <f>IF(NETWORKDAYS(H41,H41,休日・祝日!$A$2:$A$30)=1,"平日","休日等")</f>
        <v>休日等</v>
      </c>
      <c r="W41" s="28">
        <f t="shared" si="5"/>
        <v>-1</v>
      </c>
      <c r="X41" s="27">
        <f t="shared" si="6"/>
        <v>0</v>
      </c>
    </row>
    <row r="42" spans="1:24" s="13" customFormat="1" ht="33.75" customHeight="1">
      <c r="A42" s="21"/>
      <c r="B42" s="30"/>
      <c r="C42" s="32" t="str">
        <f>IF(B42="","",VLOOKUP(B42,職名CD!B:C,2,FALSE))</f>
        <v/>
      </c>
      <c r="D42" s="22"/>
      <c r="E42" s="29"/>
      <c r="F42" s="18"/>
      <c r="G42" s="10"/>
      <c r="H42" s="18"/>
      <c r="I42" s="11"/>
      <c r="J42" s="11"/>
      <c r="K42" s="12" t="str">
        <f t="shared" si="2"/>
        <v/>
      </c>
      <c r="L42" s="19"/>
      <c r="M42" s="33" t="str">
        <f>IF(D42="","",IF(L42="",K42,IF(L42="半日",K42-設定!$B$2,IF(L42="１日",K42-設定!$B$1))))</f>
        <v/>
      </c>
      <c r="N42" s="20"/>
      <c r="O42" s="34" t="str">
        <f t="shared" si="0"/>
        <v/>
      </c>
      <c r="P42" s="35" t="str">
        <f t="shared" si="1"/>
        <v/>
      </c>
      <c r="R42" s="14"/>
      <c r="S42" s="25" t="str">
        <f>IF(NETWORKDAYS(F42,F42,休日・祝日!$A$2:$A$30)=1,"平日","休日等")</f>
        <v>休日等</v>
      </c>
      <c r="T42" s="26">
        <f t="shared" si="3"/>
        <v>1</v>
      </c>
      <c r="U42" s="27">
        <f t="shared" si="4"/>
        <v>1</v>
      </c>
      <c r="V42" s="25" t="str">
        <f>IF(NETWORKDAYS(H42,H42,休日・祝日!$A$2:$A$30)=1,"平日","休日等")</f>
        <v>休日等</v>
      </c>
      <c r="W42" s="28">
        <f t="shared" si="5"/>
        <v>-1</v>
      </c>
      <c r="X42" s="27">
        <f t="shared" si="6"/>
        <v>0</v>
      </c>
    </row>
    <row r="43" spans="1:24" s="13" customFormat="1" ht="33.75" customHeight="1">
      <c r="A43" s="21"/>
      <c r="B43" s="30"/>
      <c r="C43" s="32" t="str">
        <f>IF(B43="","",VLOOKUP(B43,職名CD!B:C,2,FALSE))</f>
        <v/>
      </c>
      <c r="D43" s="22"/>
      <c r="E43" s="29"/>
      <c r="F43" s="18"/>
      <c r="G43" s="10"/>
      <c r="H43" s="18"/>
      <c r="I43" s="11"/>
      <c r="J43" s="11"/>
      <c r="K43" s="12" t="str">
        <f t="shared" si="2"/>
        <v/>
      </c>
      <c r="L43" s="19"/>
      <c r="M43" s="33" t="str">
        <f>IF(D43="","",IF(L43="",K43,IF(L43="半日",K43-設定!$B$2,IF(L43="１日",K43-設定!$B$1))))</f>
        <v/>
      </c>
      <c r="N43" s="20"/>
      <c r="O43" s="34" t="str">
        <f t="shared" si="0"/>
        <v/>
      </c>
      <c r="P43" s="35" t="str">
        <f t="shared" si="1"/>
        <v/>
      </c>
      <c r="R43" s="14"/>
      <c r="S43" s="25" t="str">
        <f>IF(NETWORKDAYS(F43,F43,休日・祝日!$A$2:$A$30)=1,"平日","休日等")</f>
        <v>休日等</v>
      </c>
      <c r="T43" s="26">
        <f t="shared" si="3"/>
        <v>1</v>
      </c>
      <c r="U43" s="27">
        <f t="shared" si="4"/>
        <v>1</v>
      </c>
      <c r="V43" s="25" t="str">
        <f>IF(NETWORKDAYS(H43,H43,休日・祝日!$A$2:$A$30)=1,"平日","休日等")</f>
        <v>休日等</v>
      </c>
      <c r="W43" s="28">
        <f t="shared" si="5"/>
        <v>-1</v>
      </c>
      <c r="X43" s="27">
        <f t="shared" si="6"/>
        <v>0</v>
      </c>
    </row>
    <row r="44" spans="1:24" s="13" customFormat="1" ht="33.75" customHeight="1">
      <c r="A44" s="21"/>
      <c r="B44" s="30"/>
      <c r="C44" s="32" t="str">
        <f>IF(B44="","",VLOOKUP(B44,職名CD!B:C,2,FALSE))</f>
        <v/>
      </c>
      <c r="D44" s="22"/>
      <c r="E44" s="29"/>
      <c r="F44" s="18"/>
      <c r="G44" s="10"/>
      <c r="H44" s="18"/>
      <c r="I44" s="11"/>
      <c r="J44" s="11"/>
      <c r="K44" s="12" t="str">
        <f t="shared" si="2"/>
        <v/>
      </c>
      <c r="L44" s="19"/>
      <c r="M44" s="33" t="str">
        <f>IF(D44="","",IF(L44="",K44,IF(L44="半日",K44-設定!$B$2,IF(L44="１日",K44-設定!$B$1))))</f>
        <v/>
      </c>
      <c r="N44" s="20"/>
      <c r="O44" s="34" t="str">
        <f t="shared" si="0"/>
        <v/>
      </c>
      <c r="P44" s="35" t="str">
        <f t="shared" si="1"/>
        <v/>
      </c>
      <c r="R44" s="14"/>
      <c r="S44" s="25" t="str">
        <f>IF(NETWORKDAYS(F44,F44,休日・祝日!$A$2:$A$30)=1,"平日","休日等")</f>
        <v>休日等</v>
      </c>
      <c r="T44" s="26">
        <f t="shared" si="3"/>
        <v>1</v>
      </c>
      <c r="U44" s="27">
        <f t="shared" si="4"/>
        <v>1</v>
      </c>
      <c r="V44" s="25" t="str">
        <f>IF(NETWORKDAYS(H44,H44,休日・祝日!$A$2:$A$30)=1,"平日","休日等")</f>
        <v>休日等</v>
      </c>
      <c r="W44" s="28">
        <f t="shared" si="5"/>
        <v>-1</v>
      </c>
      <c r="X44" s="27">
        <f t="shared" si="6"/>
        <v>0</v>
      </c>
    </row>
    <row r="45" spans="1:24" s="13" customFormat="1" ht="33.75" customHeight="1">
      <c r="A45" s="21"/>
      <c r="B45" s="30"/>
      <c r="C45" s="32" t="str">
        <f>IF(B45="","",VLOOKUP(B45,職名CD!B:C,2,FALSE))</f>
        <v/>
      </c>
      <c r="D45" s="22"/>
      <c r="E45" s="29"/>
      <c r="F45" s="18"/>
      <c r="G45" s="10"/>
      <c r="H45" s="18"/>
      <c r="I45" s="11"/>
      <c r="J45" s="11"/>
      <c r="K45" s="12" t="str">
        <f t="shared" si="2"/>
        <v/>
      </c>
      <c r="L45" s="19"/>
      <c r="M45" s="33" t="str">
        <f>IF(D45="","",IF(L45="",K45,IF(L45="半日",K45-設定!$B$2,IF(L45="１日",K45-設定!$B$1))))</f>
        <v/>
      </c>
      <c r="N45" s="20"/>
      <c r="O45" s="34" t="str">
        <f t="shared" si="0"/>
        <v/>
      </c>
      <c r="P45" s="35" t="str">
        <f t="shared" si="1"/>
        <v/>
      </c>
      <c r="R45" s="14"/>
      <c r="S45" s="25" t="str">
        <f>IF(NETWORKDAYS(F45,F45,休日・祝日!$A$2:$A$30)=1,"平日","休日等")</f>
        <v>休日等</v>
      </c>
      <c r="T45" s="26">
        <f t="shared" si="3"/>
        <v>1</v>
      </c>
      <c r="U45" s="27">
        <f t="shared" si="4"/>
        <v>1</v>
      </c>
      <c r="V45" s="25" t="str">
        <f>IF(NETWORKDAYS(H45,H45,休日・祝日!$A$2:$A$30)=1,"平日","休日等")</f>
        <v>休日等</v>
      </c>
      <c r="W45" s="28">
        <f t="shared" si="5"/>
        <v>-1</v>
      </c>
      <c r="X45" s="27">
        <f t="shared" si="6"/>
        <v>0</v>
      </c>
    </row>
    <row r="46" spans="1:24" s="13" customFormat="1" ht="33.75" customHeight="1">
      <c r="A46" s="21"/>
      <c r="B46" s="30"/>
      <c r="C46" s="32" t="str">
        <f>IF(B46="","",VLOOKUP(B46,職名CD!B:C,2,FALSE))</f>
        <v/>
      </c>
      <c r="D46" s="22"/>
      <c r="E46" s="29"/>
      <c r="F46" s="18"/>
      <c r="G46" s="10"/>
      <c r="H46" s="18"/>
      <c r="I46" s="11"/>
      <c r="J46" s="11"/>
      <c r="K46" s="12" t="str">
        <f t="shared" si="2"/>
        <v/>
      </c>
      <c r="L46" s="19"/>
      <c r="M46" s="33" t="str">
        <f>IF(D46="","",IF(L46="",K46,IF(L46="半日",K46-設定!$B$2,IF(L46="１日",K46-設定!$B$1))))</f>
        <v/>
      </c>
      <c r="N46" s="20"/>
      <c r="O46" s="34" t="str">
        <f t="shared" si="0"/>
        <v/>
      </c>
      <c r="P46" s="35" t="str">
        <f t="shared" si="1"/>
        <v/>
      </c>
      <c r="R46" s="14"/>
      <c r="S46" s="25" t="str">
        <f>IF(NETWORKDAYS(F46,F46,休日・祝日!$A$2:$A$30)=1,"平日","休日等")</f>
        <v>休日等</v>
      </c>
      <c r="T46" s="26">
        <f t="shared" si="3"/>
        <v>1</v>
      </c>
      <c r="U46" s="27">
        <f t="shared" si="4"/>
        <v>1</v>
      </c>
      <c r="V46" s="25" t="str">
        <f>IF(NETWORKDAYS(H46,H46,休日・祝日!$A$2:$A$30)=1,"平日","休日等")</f>
        <v>休日等</v>
      </c>
      <c r="W46" s="28">
        <f t="shared" si="5"/>
        <v>-1</v>
      </c>
      <c r="X46" s="27">
        <f t="shared" si="6"/>
        <v>0</v>
      </c>
    </row>
    <row r="47" spans="1:24" s="13" customFormat="1" ht="33.75" customHeight="1">
      <c r="A47" s="21"/>
      <c r="B47" s="30"/>
      <c r="C47" s="32" t="str">
        <f>IF(B47="","",VLOOKUP(B47,職名CD!B:C,2,FALSE))</f>
        <v/>
      </c>
      <c r="D47" s="22"/>
      <c r="E47" s="29"/>
      <c r="F47" s="18"/>
      <c r="G47" s="10"/>
      <c r="H47" s="18"/>
      <c r="I47" s="11"/>
      <c r="J47" s="11"/>
      <c r="K47" s="12" t="str">
        <f t="shared" si="2"/>
        <v/>
      </c>
      <c r="L47" s="19"/>
      <c r="M47" s="33" t="str">
        <f>IF(D47="","",IF(L47="",K47,IF(L47="半日",K47-設定!$B$2,IF(L47="１日",K47-設定!$B$1))))</f>
        <v/>
      </c>
      <c r="N47" s="20"/>
      <c r="O47" s="34" t="str">
        <f t="shared" si="0"/>
        <v/>
      </c>
      <c r="P47" s="35" t="str">
        <f t="shared" si="1"/>
        <v/>
      </c>
      <c r="R47" s="14"/>
      <c r="S47" s="25" t="str">
        <f>IF(NETWORKDAYS(F47,F47,休日・祝日!$A$2:$A$30)=1,"平日","休日等")</f>
        <v>休日等</v>
      </c>
      <c r="T47" s="26">
        <f t="shared" si="3"/>
        <v>1</v>
      </c>
      <c r="U47" s="27">
        <f t="shared" si="4"/>
        <v>1</v>
      </c>
      <c r="V47" s="25" t="str">
        <f>IF(NETWORKDAYS(H47,H47,休日・祝日!$A$2:$A$30)=1,"平日","休日等")</f>
        <v>休日等</v>
      </c>
      <c r="W47" s="28">
        <f t="shared" si="5"/>
        <v>-1</v>
      </c>
      <c r="X47" s="27">
        <f t="shared" si="6"/>
        <v>0</v>
      </c>
    </row>
    <row r="48" spans="1:24" s="13" customFormat="1" ht="33.75" customHeight="1">
      <c r="A48" s="21"/>
      <c r="B48" s="30"/>
      <c r="C48" s="32" t="str">
        <f>IF(B48="","",VLOOKUP(B48,職名CD!B:C,2,FALSE))</f>
        <v/>
      </c>
      <c r="D48" s="22"/>
      <c r="E48" s="29"/>
      <c r="F48" s="18"/>
      <c r="G48" s="10"/>
      <c r="H48" s="18"/>
      <c r="I48" s="11"/>
      <c r="J48" s="11"/>
      <c r="K48" s="12" t="str">
        <f t="shared" si="2"/>
        <v/>
      </c>
      <c r="L48" s="19"/>
      <c r="M48" s="33" t="str">
        <f>IF(D48="","",IF(L48="",K48,IF(L48="半日",K48-設定!$B$2,IF(L48="１日",K48-設定!$B$1))))</f>
        <v/>
      </c>
      <c r="N48" s="20"/>
      <c r="O48" s="34" t="str">
        <f t="shared" si="0"/>
        <v/>
      </c>
      <c r="P48" s="35" t="str">
        <f t="shared" si="1"/>
        <v/>
      </c>
      <c r="R48" s="14"/>
      <c r="S48" s="25" t="str">
        <f>IF(NETWORKDAYS(F48,F48,休日・祝日!$A$2:$A$30)=1,"平日","休日等")</f>
        <v>休日等</v>
      </c>
      <c r="T48" s="26">
        <f t="shared" si="3"/>
        <v>1</v>
      </c>
      <c r="U48" s="27">
        <f t="shared" si="4"/>
        <v>1</v>
      </c>
      <c r="V48" s="25" t="str">
        <f>IF(NETWORKDAYS(H48,H48,休日・祝日!$A$2:$A$30)=1,"平日","休日等")</f>
        <v>休日等</v>
      </c>
      <c r="W48" s="28">
        <f t="shared" si="5"/>
        <v>-1</v>
      </c>
      <c r="X48" s="27">
        <f t="shared" si="6"/>
        <v>0</v>
      </c>
    </row>
    <row r="49" spans="1:24" s="13" customFormat="1" ht="33.75" customHeight="1">
      <c r="A49" s="21"/>
      <c r="B49" s="30"/>
      <c r="C49" s="32" t="str">
        <f>IF(B49="","",VLOOKUP(B49,職名CD!B:C,2,FALSE))</f>
        <v/>
      </c>
      <c r="D49" s="22"/>
      <c r="E49" s="29"/>
      <c r="F49" s="18"/>
      <c r="G49" s="10"/>
      <c r="H49" s="18"/>
      <c r="I49" s="11"/>
      <c r="J49" s="11"/>
      <c r="K49" s="12" t="str">
        <f t="shared" si="2"/>
        <v/>
      </c>
      <c r="L49" s="19"/>
      <c r="M49" s="33" t="str">
        <f>IF(D49="","",IF(L49="",K49,IF(L49="半日",K49-設定!$B$2,IF(L49="１日",K49-設定!$B$1))))</f>
        <v/>
      </c>
      <c r="N49" s="20"/>
      <c r="O49" s="34" t="str">
        <f t="shared" si="0"/>
        <v/>
      </c>
      <c r="P49" s="35" t="str">
        <f t="shared" si="1"/>
        <v/>
      </c>
      <c r="R49" s="14"/>
      <c r="S49" s="25" t="str">
        <f>IF(NETWORKDAYS(F49,F49,休日・祝日!$A$2:$A$30)=1,"平日","休日等")</f>
        <v>休日等</v>
      </c>
      <c r="T49" s="26">
        <f t="shared" si="3"/>
        <v>1</v>
      </c>
      <c r="U49" s="27">
        <f t="shared" si="4"/>
        <v>1</v>
      </c>
      <c r="V49" s="25" t="str">
        <f>IF(NETWORKDAYS(H49,H49,休日・祝日!$A$2:$A$30)=1,"平日","休日等")</f>
        <v>休日等</v>
      </c>
      <c r="W49" s="28">
        <f t="shared" si="5"/>
        <v>-1</v>
      </c>
      <c r="X49" s="27">
        <f t="shared" si="6"/>
        <v>0</v>
      </c>
    </row>
    <row r="50" spans="1:24" s="13" customFormat="1" ht="33.75" customHeight="1">
      <c r="A50" s="21"/>
      <c r="B50" s="30"/>
      <c r="C50" s="32" t="str">
        <f>IF(B50="","",VLOOKUP(B50,職名CD!B:C,2,FALSE))</f>
        <v/>
      </c>
      <c r="D50" s="22"/>
      <c r="E50" s="29"/>
      <c r="F50" s="18"/>
      <c r="G50" s="10"/>
      <c r="H50" s="18"/>
      <c r="I50" s="11"/>
      <c r="J50" s="11"/>
      <c r="K50" s="12" t="str">
        <f t="shared" si="2"/>
        <v/>
      </c>
      <c r="L50" s="19"/>
      <c r="M50" s="33" t="str">
        <f>IF(D50="","",IF(L50="",K50,IF(L50="半日",K50-設定!$B$2,IF(L50="１日",K50-設定!$B$1))))</f>
        <v/>
      </c>
      <c r="N50" s="20"/>
      <c r="O50" s="34" t="str">
        <f t="shared" si="0"/>
        <v/>
      </c>
      <c r="P50" s="35" t="str">
        <f t="shared" si="1"/>
        <v/>
      </c>
      <c r="R50" s="14"/>
      <c r="S50" s="25" t="str">
        <f>IF(NETWORKDAYS(F50,F50,休日・祝日!$A$2:$A$30)=1,"平日","休日等")</f>
        <v>休日等</v>
      </c>
      <c r="T50" s="26">
        <f t="shared" si="3"/>
        <v>1</v>
      </c>
      <c r="U50" s="27">
        <f t="shared" si="4"/>
        <v>1</v>
      </c>
      <c r="V50" s="25" t="str">
        <f>IF(NETWORKDAYS(H50,H50,休日・祝日!$A$2:$A$30)=1,"平日","休日等")</f>
        <v>休日等</v>
      </c>
      <c r="W50" s="28">
        <f t="shared" si="5"/>
        <v>-1</v>
      </c>
      <c r="X50" s="27">
        <f t="shared" si="6"/>
        <v>0</v>
      </c>
    </row>
    <row r="51" spans="1:24" s="13" customFormat="1" ht="33.75" customHeight="1">
      <c r="A51" s="21"/>
      <c r="B51" s="30"/>
      <c r="C51" s="32" t="str">
        <f>IF(B51="","",VLOOKUP(B51,職名CD!B:C,2,FALSE))</f>
        <v/>
      </c>
      <c r="D51" s="22"/>
      <c r="E51" s="29"/>
      <c r="F51" s="18"/>
      <c r="G51" s="10"/>
      <c r="H51" s="18"/>
      <c r="I51" s="11"/>
      <c r="J51" s="11"/>
      <c r="K51" s="12" t="str">
        <f t="shared" si="2"/>
        <v/>
      </c>
      <c r="L51" s="19"/>
      <c r="M51" s="33" t="str">
        <f>IF(D51="","",IF(L51="",K51,IF(L51="半日",K51-設定!$B$2,IF(L51="１日",K51-設定!$B$1))))</f>
        <v/>
      </c>
      <c r="N51" s="20"/>
      <c r="O51" s="34" t="str">
        <f t="shared" si="0"/>
        <v/>
      </c>
      <c r="P51" s="35" t="str">
        <f t="shared" si="1"/>
        <v/>
      </c>
      <c r="R51" s="14"/>
      <c r="S51" s="25" t="str">
        <f>IF(NETWORKDAYS(F51,F51,休日・祝日!$A$2:$A$30)=1,"平日","休日等")</f>
        <v>休日等</v>
      </c>
      <c r="T51" s="26">
        <f t="shared" si="3"/>
        <v>1</v>
      </c>
      <c r="U51" s="27">
        <f t="shared" si="4"/>
        <v>1</v>
      </c>
      <c r="V51" s="25" t="str">
        <f>IF(NETWORKDAYS(H51,H51,休日・祝日!$A$2:$A$30)=1,"平日","休日等")</f>
        <v>休日等</v>
      </c>
      <c r="W51" s="28">
        <f t="shared" si="5"/>
        <v>-1</v>
      </c>
      <c r="X51" s="27">
        <f t="shared" si="6"/>
        <v>0</v>
      </c>
    </row>
    <row r="52" spans="1:24" s="13" customFormat="1" ht="33.75" customHeight="1">
      <c r="A52" s="21"/>
      <c r="B52" s="30"/>
      <c r="C52" s="32" t="str">
        <f>IF(B52="","",VLOOKUP(B52,職名CD!B:C,2,FALSE))</f>
        <v/>
      </c>
      <c r="D52" s="22"/>
      <c r="E52" s="29"/>
      <c r="F52" s="18"/>
      <c r="G52" s="10"/>
      <c r="H52" s="18"/>
      <c r="I52" s="11"/>
      <c r="J52" s="11"/>
      <c r="K52" s="12" t="str">
        <f t="shared" si="2"/>
        <v/>
      </c>
      <c r="L52" s="19"/>
      <c r="M52" s="33" t="str">
        <f>IF(D52="","",IF(L52="",K52,IF(L52="半日",K52-設定!$B$2,IF(L52="１日",K52-設定!$B$1))))</f>
        <v/>
      </c>
      <c r="N52" s="20"/>
      <c r="O52" s="34" t="str">
        <f t="shared" si="0"/>
        <v/>
      </c>
      <c r="P52" s="35" t="str">
        <f t="shared" si="1"/>
        <v/>
      </c>
      <c r="R52" s="14"/>
      <c r="S52" s="25" t="str">
        <f>IF(NETWORKDAYS(F52,F52,休日・祝日!$A$2:$A$30)=1,"平日","休日等")</f>
        <v>休日等</v>
      </c>
      <c r="T52" s="26">
        <f t="shared" si="3"/>
        <v>1</v>
      </c>
      <c r="U52" s="27">
        <f t="shared" si="4"/>
        <v>1</v>
      </c>
      <c r="V52" s="25" t="str">
        <f>IF(NETWORKDAYS(H52,H52,休日・祝日!$A$2:$A$30)=1,"平日","休日等")</f>
        <v>休日等</v>
      </c>
      <c r="W52" s="28">
        <f t="shared" si="5"/>
        <v>-1</v>
      </c>
      <c r="X52" s="27">
        <f t="shared" si="6"/>
        <v>0</v>
      </c>
    </row>
    <row r="53" spans="1:24" s="13" customFormat="1" ht="33.75" customHeight="1">
      <c r="A53" s="21"/>
      <c r="B53" s="30"/>
      <c r="C53" s="32" t="str">
        <f>IF(B53="","",VLOOKUP(B53,職名CD!B:C,2,FALSE))</f>
        <v/>
      </c>
      <c r="D53" s="22"/>
      <c r="E53" s="29"/>
      <c r="F53" s="18"/>
      <c r="G53" s="10"/>
      <c r="H53" s="18"/>
      <c r="I53" s="11"/>
      <c r="J53" s="11"/>
      <c r="K53" s="12" t="str">
        <f t="shared" si="2"/>
        <v/>
      </c>
      <c r="L53" s="19"/>
      <c r="M53" s="33" t="str">
        <f>IF(D53="","",IF(L53="",K53,IF(L53="半日",K53-設定!$B$2,IF(L53="１日",K53-設定!$B$1))))</f>
        <v/>
      </c>
      <c r="N53" s="20"/>
      <c r="O53" s="34" t="str">
        <f t="shared" si="0"/>
        <v/>
      </c>
      <c r="P53" s="35" t="str">
        <f t="shared" si="1"/>
        <v/>
      </c>
      <c r="R53" s="14"/>
      <c r="S53" s="25" t="str">
        <f>IF(NETWORKDAYS(F53,F53,休日・祝日!$A$2:$A$30)=1,"平日","休日等")</f>
        <v>休日等</v>
      </c>
      <c r="T53" s="26">
        <f t="shared" si="3"/>
        <v>1</v>
      </c>
      <c r="U53" s="27">
        <f t="shared" si="4"/>
        <v>1</v>
      </c>
      <c r="V53" s="25" t="str">
        <f>IF(NETWORKDAYS(H53,H53,休日・祝日!$A$2:$A$30)=1,"平日","休日等")</f>
        <v>休日等</v>
      </c>
      <c r="W53" s="28">
        <f t="shared" si="5"/>
        <v>-1</v>
      </c>
      <c r="X53" s="27">
        <f t="shared" si="6"/>
        <v>0</v>
      </c>
    </row>
    <row r="54" spans="1:24" s="13" customFormat="1" ht="33.75" customHeight="1">
      <c r="A54" s="21"/>
      <c r="B54" s="30"/>
      <c r="C54" s="32" t="str">
        <f>IF(B54="","",VLOOKUP(B54,職名CD!B:C,2,FALSE))</f>
        <v/>
      </c>
      <c r="D54" s="22"/>
      <c r="E54" s="29"/>
      <c r="F54" s="18"/>
      <c r="G54" s="10"/>
      <c r="H54" s="18"/>
      <c r="I54" s="11"/>
      <c r="J54" s="11"/>
      <c r="K54" s="12" t="str">
        <f t="shared" si="2"/>
        <v/>
      </c>
      <c r="L54" s="19"/>
      <c r="M54" s="33" t="str">
        <f>IF(D54="","",IF(L54="",K54,IF(L54="半日",K54-設定!$B$2,IF(L54="１日",K54-設定!$B$1))))</f>
        <v/>
      </c>
      <c r="N54" s="20"/>
      <c r="O54" s="34" t="str">
        <f t="shared" si="0"/>
        <v/>
      </c>
      <c r="P54" s="35" t="str">
        <f t="shared" si="1"/>
        <v/>
      </c>
      <c r="R54" s="14"/>
      <c r="S54" s="25" t="str">
        <f>IF(NETWORKDAYS(F54,F54,休日・祝日!$A$2:$A$30)=1,"平日","休日等")</f>
        <v>休日等</v>
      </c>
      <c r="T54" s="26">
        <f t="shared" si="3"/>
        <v>1</v>
      </c>
      <c r="U54" s="27">
        <f t="shared" si="4"/>
        <v>1</v>
      </c>
      <c r="V54" s="25" t="str">
        <f>IF(NETWORKDAYS(H54,H54,休日・祝日!$A$2:$A$30)=1,"平日","休日等")</f>
        <v>休日等</v>
      </c>
      <c r="W54" s="28">
        <f t="shared" si="5"/>
        <v>-1</v>
      </c>
      <c r="X54" s="27">
        <f t="shared" si="6"/>
        <v>0</v>
      </c>
    </row>
    <row r="55" spans="1:24" s="13" customFormat="1" ht="33.75" customHeight="1">
      <c r="A55" s="21"/>
      <c r="B55" s="30"/>
      <c r="C55" s="32" t="str">
        <f>IF(B55="","",VLOOKUP(B55,職名CD!B:C,2,FALSE))</f>
        <v/>
      </c>
      <c r="D55" s="22"/>
      <c r="E55" s="29"/>
      <c r="F55" s="18"/>
      <c r="G55" s="10"/>
      <c r="H55" s="18"/>
      <c r="I55" s="11"/>
      <c r="J55" s="11"/>
      <c r="K55" s="12" t="str">
        <f t="shared" si="2"/>
        <v/>
      </c>
      <c r="L55" s="19"/>
      <c r="M55" s="33" t="str">
        <f>IF(D55="","",IF(L55="",K55,IF(L55="半日",K55-設定!$B$2,IF(L55="１日",K55-設定!$B$1))))</f>
        <v/>
      </c>
      <c r="N55" s="20"/>
      <c r="O55" s="34" t="str">
        <f t="shared" si="0"/>
        <v/>
      </c>
      <c r="P55" s="35" t="str">
        <f t="shared" si="1"/>
        <v/>
      </c>
      <c r="R55" s="14"/>
      <c r="S55" s="25" t="str">
        <f>IF(NETWORKDAYS(F55,F55,休日・祝日!$A$2:$A$30)=1,"平日","休日等")</f>
        <v>休日等</v>
      </c>
      <c r="T55" s="26">
        <f t="shared" si="3"/>
        <v>1</v>
      </c>
      <c r="U55" s="27">
        <f t="shared" si="4"/>
        <v>1</v>
      </c>
      <c r="V55" s="25" t="str">
        <f>IF(NETWORKDAYS(H55,H55,休日・祝日!$A$2:$A$30)=1,"平日","休日等")</f>
        <v>休日等</v>
      </c>
      <c r="W55" s="28">
        <f t="shared" si="5"/>
        <v>-1</v>
      </c>
      <c r="X55" s="27">
        <f t="shared" si="6"/>
        <v>0</v>
      </c>
    </row>
    <row r="56" spans="1:24" s="13" customFormat="1" ht="33.75" customHeight="1">
      <c r="A56" s="21"/>
      <c r="B56" s="30"/>
      <c r="C56" s="32" t="str">
        <f>IF(B56="","",VLOOKUP(B56,職名CD!B:C,2,FALSE))</f>
        <v/>
      </c>
      <c r="D56" s="22"/>
      <c r="E56" s="29"/>
      <c r="F56" s="18"/>
      <c r="G56" s="10"/>
      <c r="H56" s="18"/>
      <c r="I56" s="11"/>
      <c r="J56" s="11"/>
      <c r="K56" s="12" t="str">
        <f t="shared" si="2"/>
        <v/>
      </c>
      <c r="L56" s="19"/>
      <c r="M56" s="33" t="str">
        <f>IF(D56="","",IF(L56="",K56,IF(L56="半日",K56-設定!$B$2,IF(L56="１日",K56-設定!$B$1))))</f>
        <v/>
      </c>
      <c r="N56" s="20"/>
      <c r="O56" s="34" t="str">
        <f t="shared" si="0"/>
        <v/>
      </c>
      <c r="P56" s="35" t="str">
        <f t="shared" si="1"/>
        <v/>
      </c>
      <c r="R56" s="14"/>
      <c r="S56" s="25" t="str">
        <f>IF(NETWORKDAYS(F56,F56,休日・祝日!$A$2:$A$30)=1,"平日","休日等")</f>
        <v>休日等</v>
      </c>
      <c r="T56" s="26">
        <f t="shared" si="3"/>
        <v>1</v>
      </c>
      <c r="U56" s="27">
        <f t="shared" si="4"/>
        <v>1</v>
      </c>
      <c r="V56" s="25" t="str">
        <f>IF(NETWORKDAYS(H56,H56,休日・祝日!$A$2:$A$30)=1,"平日","休日等")</f>
        <v>休日等</v>
      </c>
      <c r="W56" s="28">
        <f t="shared" si="5"/>
        <v>-1</v>
      </c>
      <c r="X56" s="27">
        <f t="shared" si="6"/>
        <v>0</v>
      </c>
    </row>
    <row r="57" spans="1:24" s="13" customFormat="1" ht="33.75" customHeight="1">
      <c r="A57" s="21"/>
      <c r="B57" s="30"/>
      <c r="C57" s="32" t="str">
        <f>IF(B57="","",VLOOKUP(B57,職名CD!B:C,2,FALSE))</f>
        <v/>
      </c>
      <c r="D57" s="22"/>
      <c r="E57" s="29"/>
      <c r="F57" s="18"/>
      <c r="G57" s="10"/>
      <c r="H57" s="18"/>
      <c r="I57" s="11"/>
      <c r="J57" s="11"/>
      <c r="K57" s="12" t="str">
        <f t="shared" si="2"/>
        <v/>
      </c>
      <c r="L57" s="19"/>
      <c r="M57" s="33" t="str">
        <f>IF(D57="","",IF(L57="",K57,IF(L57="半日",K57-設定!$B$2,IF(L57="１日",K57-設定!$B$1))))</f>
        <v/>
      </c>
      <c r="N57" s="20"/>
      <c r="O57" s="34" t="str">
        <f t="shared" si="0"/>
        <v/>
      </c>
      <c r="P57" s="35" t="str">
        <f t="shared" si="1"/>
        <v/>
      </c>
      <c r="R57" s="14"/>
      <c r="S57" s="25" t="str">
        <f>IF(NETWORKDAYS(F57,F57,休日・祝日!$A$2:$A$30)=1,"平日","休日等")</f>
        <v>休日等</v>
      </c>
      <c r="T57" s="26">
        <f t="shared" si="3"/>
        <v>1</v>
      </c>
      <c r="U57" s="27">
        <f t="shared" si="4"/>
        <v>1</v>
      </c>
      <c r="V57" s="25" t="str">
        <f>IF(NETWORKDAYS(H57,H57,休日・祝日!$A$2:$A$30)=1,"平日","休日等")</f>
        <v>休日等</v>
      </c>
      <c r="W57" s="28">
        <f t="shared" si="5"/>
        <v>-1</v>
      </c>
      <c r="X57" s="27">
        <f t="shared" si="6"/>
        <v>0</v>
      </c>
    </row>
    <row r="58" spans="1:24" ht="33.75" customHeight="1">
      <c r="L58" s="17"/>
      <c r="M58" s="15"/>
    </row>
    <row r="59" spans="1:24" ht="33.75" customHeight="1">
      <c r="M59" s="16"/>
    </row>
  </sheetData>
  <sheetProtection algorithmName="SHA-512" hashValue="kNtre9QM7zNSrkBO7ADgoy54godot1B4Xuync2inYf/hAG1OvtKR/0y1G9Wkr/7TvoALu0aNA0rLmPIc99xl5g==" saltValue="y8f047iWj0fNYrtGbR5rgw==" spinCount="100000" sheet="1" selectLockedCells="1" selectUnlockedCells="1"/>
  <mergeCells count="6">
    <mergeCell ref="F4:G4"/>
    <mergeCell ref="A1:D1"/>
    <mergeCell ref="A2:P2"/>
    <mergeCell ref="A3:D3"/>
    <mergeCell ref="M3:P3"/>
    <mergeCell ref="H4:I4"/>
  </mergeCells>
  <phoneticPr fontId="1"/>
  <dataValidations count="1">
    <dataValidation type="list" allowBlank="1" showInputMessage="1" showErrorMessage="1" sqref="IS5:IS57 SO5:SO57 ACK5:ACK57 AMG5:AMG57 AWC5:AWC57 BFY5:BFY57 BPU5:BPU57 BZQ5:BZQ57 CJM5:CJM57 CTI5:CTI57 DDE5:DDE57 DNA5:DNA57 DWW5:DWW57 EGS5:EGS57 EQO5:EQO57 FAK5:FAK57 FKG5:FKG57 FUC5:FUC57 GDY5:GDY57 GNU5:GNU57 GXQ5:GXQ57 HHM5:HHM57 HRI5:HRI57 IBE5:IBE57 ILA5:ILA57 IUW5:IUW57 JES5:JES57 JOO5:JOO57 JYK5:JYK57 KIG5:KIG57 KSC5:KSC57 LBY5:LBY57 LLU5:LLU57 LVQ5:LVQ57 MFM5:MFM57 MPI5:MPI57 MZE5:MZE57 NJA5:NJA57 NSW5:NSW57 OCS5:OCS57 OMO5:OMO57 OWK5:OWK57 PGG5:PGG57 PQC5:PQC57 PZY5:PZY57 QJU5:QJU57 QTQ5:QTQ57 RDM5:RDM57 RNI5:RNI57 RXE5:RXE57 SHA5:SHA57 SQW5:SQW57 TAS5:TAS57 TKO5:TKO57 TUK5:TUK57 UEG5:UEG57 UOC5:UOC57 UXY5:UXY57 VHU5:VHU57 VRQ5:VRQ57 WBM5:WBM57 WLI5:WLI57 WVE5:WVE57" xr:uid="{F0B21EB7-55E9-469E-BD1C-236C6F2C963F}">
      <formula1>#REF!</formula1>
    </dataValidation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323364F-6040-4BB8-AD12-7EB74FB0202F}">
          <x14:formula1>
            <xm:f>設定!$A$1:$A$2</xm:f>
          </x14:formula1>
          <xm:sqref>L5:L57</xm:sqref>
        </x14:dataValidation>
        <x14:dataValidation type="list" allowBlank="1" showInputMessage="1" showErrorMessage="1" xr:uid="{9F09DEB2-55FD-4B58-A55F-B56BBA30C435}">
          <x14:formula1>
            <xm:f>職名CD!$B$2:$B$39</xm:f>
          </x14:formula1>
          <xm:sqref>B5:B57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E0A19-BC98-4874-83D3-DCDF17BD3BB3}">
  <dimension ref="A1:B2"/>
  <sheetViews>
    <sheetView workbookViewId="0">
      <selection activeCell="A4" sqref="A4"/>
    </sheetView>
  </sheetViews>
  <sheetFormatPr defaultRowHeight="18.75"/>
  <sheetData>
    <row r="1" spans="1:2">
      <c r="A1" s="17" t="s">
        <v>48</v>
      </c>
      <c r="B1" s="15">
        <v>0.33333333333333331</v>
      </c>
    </row>
    <row r="2" spans="1:2">
      <c r="A2" s="8" t="s">
        <v>49</v>
      </c>
      <c r="B2" s="16">
        <v>0.16666666666666666</v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64C7D-6C54-4659-B884-FBC6F1FF3162}">
  <dimension ref="A1:B30"/>
  <sheetViews>
    <sheetView workbookViewId="0">
      <selection activeCell="I7" sqref="I7:I8"/>
    </sheetView>
  </sheetViews>
  <sheetFormatPr defaultColWidth="8.875" defaultRowHeight="15.75"/>
  <cols>
    <col min="1" max="2" width="17.875" style="2" bestFit="1" customWidth="1"/>
    <col min="3" max="16384" width="8.875" style="2"/>
  </cols>
  <sheetData>
    <row r="1" spans="1:2">
      <c r="A1" s="2" t="s">
        <v>50</v>
      </c>
      <c r="B1" s="2" t="s">
        <v>51</v>
      </c>
    </row>
    <row r="2" spans="1:2">
      <c r="A2" s="3">
        <v>44197</v>
      </c>
      <c r="B2" s="2" t="s">
        <v>52</v>
      </c>
    </row>
    <row r="3" spans="1:2">
      <c r="A3" s="4">
        <v>44198</v>
      </c>
      <c r="B3" s="5" t="s">
        <v>56</v>
      </c>
    </row>
    <row r="4" spans="1:2">
      <c r="A4" s="4">
        <v>44199</v>
      </c>
      <c r="B4" s="5" t="s">
        <v>56</v>
      </c>
    </row>
    <row r="5" spans="1:2">
      <c r="A5" s="3">
        <v>44207</v>
      </c>
      <c r="B5" s="2" t="s">
        <v>53</v>
      </c>
    </row>
    <row r="6" spans="1:2">
      <c r="A6" s="3">
        <v>44238</v>
      </c>
      <c r="B6" s="2" t="s">
        <v>54</v>
      </c>
    </row>
    <row r="7" spans="1:2">
      <c r="A7" s="3">
        <v>44250</v>
      </c>
      <c r="B7" s="2" t="s">
        <v>57</v>
      </c>
    </row>
    <row r="8" spans="1:2">
      <c r="A8" s="6">
        <v>44275</v>
      </c>
      <c r="B8" s="7" t="s">
        <v>55</v>
      </c>
    </row>
    <row r="9" spans="1:2">
      <c r="A9" s="3">
        <v>44315</v>
      </c>
      <c r="B9" s="2" t="s">
        <v>58</v>
      </c>
    </row>
    <row r="10" spans="1:2">
      <c r="A10" s="3">
        <v>44319</v>
      </c>
      <c r="B10" s="2" t="s">
        <v>59</v>
      </c>
    </row>
    <row r="11" spans="1:2">
      <c r="A11" s="3">
        <v>44320</v>
      </c>
      <c r="B11" s="2" t="s">
        <v>60</v>
      </c>
    </row>
    <row r="12" spans="1:2">
      <c r="A12" s="3">
        <v>44321</v>
      </c>
      <c r="B12" s="2" t="s">
        <v>61</v>
      </c>
    </row>
    <row r="13" spans="1:2">
      <c r="A13" s="3">
        <v>44399</v>
      </c>
      <c r="B13" s="2" t="s">
        <v>62</v>
      </c>
    </row>
    <row r="14" spans="1:2">
      <c r="A14" s="3">
        <v>44400</v>
      </c>
      <c r="B14" s="2" t="s">
        <v>63</v>
      </c>
    </row>
    <row r="15" spans="1:2">
      <c r="A15" s="6">
        <v>44416</v>
      </c>
      <c r="B15" s="7" t="s">
        <v>64</v>
      </c>
    </row>
    <row r="16" spans="1:2">
      <c r="A16" s="6">
        <v>44417</v>
      </c>
      <c r="B16" s="7" t="s">
        <v>65</v>
      </c>
    </row>
    <row r="17" spans="1:2">
      <c r="A17" s="3">
        <v>44459</v>
      </c>
      <c r="B17" s="2" t="s">
        <v>66</v>
      </c>
    </row>
    <row r="18" spans="1:2">
      <c r="A18" s="3">
        <v>44462</v>
      </c>
      <c r="B18" s="2" t="s">
        <v>67</v>
      </c>
    </row>
    <row r="19" spans="1:2">
      <c r="A19" s="3">
        <v>44503</v>
      </c>
      <c r="B19" s="2" t="s">
        <v>68</v>
      </c>
    </row>
    <row r="20" spans="1:2">
      <c r="A20" s="3">
        <v>44523</v>
      </c>
      <c r="B20" s="2" t="s">
        <v>69</v>
      </c>
    </row>
    <row r="21" spans="1:2">
      <c r="A21" s="4">
        <v>44559</v>
      </c>
      <c r="B21" s="5" t="s">
        <v>56</v>
      </c>
    </row>
    <row r="22" spans="1:2">
      <c r="A22" s="4">
        <v>44560</v>
      </c>
      <c r="B22" s="5" t="s">
        <v>56</v>
      </c>
    </row>
    <row r="23" spans="1:2">
      <c r="A23" s="4">
        <v>44561</v>
      </c>
      <c r="B23" s="5" t="s">
        <v>56</v>
      </c>
    </row>
    <row r="24" spans="1:2">
      <c r="A24" s="6">
        <v>44562</v>
      </c>
      <c r="B24" s="7" t="s">
        <v>52</v>
      </c>
    </row>
    <row r="25" spans="1:2">
      <c r="A25" s="6">
        <v>44563</v>
      </c>
      <c r="B25" s="7" t="s">
        <v>56</v>
      </c>
    </row>
    <row r="26" spans="1:2">
      <c r="A26" s="4">
        <v>44564</v>
      </c>
      <c r="B26" s="5" t="s">
        <v>56</v>
      </c>
    </row>
    <row r="27" spans="1:2">
      <c r="A27" s="3">
        <v>44571</v>
      </c>
      <c r="B27" s="2" t="s">
        <v>53</v>
      </c>
    </row>
    <row r="28" spans="1:2">
      <c r="A28" s="3">
        <v>44603</v>
      </c>
      <c r="B28" s="2" t="s">
        <v>54</v>
      </c>
    </row>
    <row r="29" spans="1:2">
      <c r="A29" s="3">
        <v>44615</v>
      </c>
      <c r="B29" s="2" t="s">
        <v>57</v>
      </c>
    </row>
    <row r="30" spans="1:2">
      <c r="A30" s="3">
        <v>44641</v>
      </c>
      <c r="B30" s="2" t="s">
        <v>55</v>
      </c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663D4-C356-4BB7-BFA0-F07476C246F7}">
  <dimension ref="A1:C39"/>
  <sheetViews>
    <sheetView workbookViewId="0">
      <selection activeCell="B4" sqref="B4"/>
    </sheetView>
  </sheetViews>
  <sheetFormatPr defaultRowHeight="18.75"/>
  <cols>
    <col min="1" max="1" width="7.875" bestFit="1" customWidth="1"/>
    <col min="2" max="2" width="18.875" bestFit="1" customWidth="1"/>
    <col min="3" max="3" width="14.375" bestFit="1" customWidth="1"/>
  </cols>
  <sheetData>
    <row r="1" spans="1:3">
      <c r="A1" t="s">
        <v>36</v>
      </c>
      <c r="B1" t="s">
        <v>37</v>
      </c>
      <c r="C1" t="s">
        <v>38</v>
      </c>
    </row>
    <row r="2" spans="1:3">
      <c r="A2">
        <v>3007</v>
      </c>
      <c r="B2" t="s">
        <v>83</v>
      </c>
      <c r="C2" t="s">
        <v>45</v>
      </c>
    </row>
    <row r="3" spans="1:3">
      <c r="A3">
        <v>3010</v>
      </c>
      <c r="B3" t="s">
        <v>28</v>
      </c>
      <c r="C3" t="s">
        <v>45</v>
      </c>
    </row>
    <row r="4" spans="1:3">
      <c r="A4">
        <v>3013</v>
      </c>
      <c r="B4" t="s">
        <v>27</v>
      </c>
      <c r="C4" t="s">
        <v>45</v>
      </c>
    </row>
    <row r="5" spans="1:3">
      <c r="A5">
        <v>3020</v>
      </c>
      <c r="B5" t="s">
        <v>25</v>
      </c>
      <c r="C5" t="s">
        <v>45</v>
      </c>
    </row>
    <row r="6" spans="1:3">
      <c r="A6">
        <v>3050</v>
      </c>
      <c r="B6" t="s">
        <v>26</v>
      </c>
      <c r="C6" t="s">
        <v>45</v>
      </c>
    </row>
    <row r="7" spans="1:3">
      <c r="A7">
        <v>3060</v>
      </c>
      <c r="B7" t="s">
        <v>32</v>
      </c>
      <c r="C7" t="s">
        <v>45</v>
      </c>
    </row>
    <row r="8" spans="1:3">
      <c r="A8">
        <v>3070</v>
      </c>
      <c r="B8" t="s">
        <v>31</v>
      </c>
      <c r="C8" t="s">
        <v>45</v>
      </c>
    </row>
    <row r="9" spans="1:3">
      <c r="A9">
        <v>4005</v>
      </c>
      <c r="B9" t="s">
        <v>40</v>
      </c>
      <c r="C9" t="s">
        <v>45</v>
      </c>
    </row>
    <row r="10" spans="1:3">
      <c r="A10">
        <v>4010</v>
      </c>
      <c r="B10" t="s">
        <v>23</v>
      </c>
      <c r="C10" t="s">
        <v>45</v>
      </c>
    </row>
    <row r="11" spans="1:3">
      <c r="A11">
        <v>4045</v>
      </c>
      <c r="B11" t="s">
        <v>22</v>
      </c>
      <c r="C11" t="s">
        <v>45</v>
      </c>
    </row>
    <row r="12" spans="1:3">
      <c r="A12">
        <v>4050</v>
      </c>
      <c r="B12" t="s">
        <v>24</v>
      </c>
      <c r="C12" t="s">
        <v>45</v>
      </c>
    </row>
    <row r="13" spans="1:3">
      <c r="A13">
        <v>4060</v>
      </c>
      <c r="B13" t="s">
        <v>35</v>
      </c>
      <c r="C13" t="s">
        <v>45</v>
      </c>
    </row>
    <row r="14" spans="1:3">
      <c r="A14">
        <v>5010</v>
      </c>
      <c r="B14" t="s">
        <v>14</v>
      </c>
      <c r="C14" t="s">
        <v>46</v>
      </c>
    </row>
    <row r="15" spans="1:3">
      <c r="A15">
        <v>5020</v>
      </c>
      <c r="B15" t="s">
        <v>16</v>
      </c>
      <c r="C15" t="s">
        <v>46</v>
      </c>
    </row>
    <row r="16" spans="1:3">
      <c r="A16">
        <v>5070</v>
      </c>
      <c r="B16" t="s">
        <v>18</v>
      </c>
      <c r="C16" t="s">
        <v>46</v>
      </c>
    </row>
    <row r="17" spans="1:3">
      <c r="A17">
        <v>5080</v>
      </c>
      <c r="B17" t="s">
        <v>13</v>
      </c>
      <c r="C17" t="s">
        <v>46</v>
      </c>
    </row>
    <row r="18" spans="1:3">
      <c r="A18">
        <v>5090</v>
      </c>
      <c r="B18" t="s">
        <v>19</v>
      </c>
      <c r="C18" t="s">
        <v>46</v>
      </c>
    </row>
    <row r="19" spans="1:3">
      <c r="A19">
        <v>5110</v>
      </c>
      <c r="B19" t="s">
        <v>15</v>
      </c>
      <c r="C19" t="s">
        <v>46</v>
      </c>
    </row>
    <row r="20" spans="1:3">
      <c r="A20">
        <v>5120</v>
      </c>
      <c r="B20" t="s">
        <v>21</v>
      </c>
      <c r="C20" t="s">
        <v>46</v>
      </c>
    </row>
    <row r="21" spans="1:3">
      <c r="A21">
        <v>5130</v>
      </c>
      <c r="B21" t="s">
        <v>20</v>
      </c>
      <c r="C21" t="s">
        <v>46</v>
      </c>
    </row>
    <row r="22" spans="1:3">
      <c r="A22">
        <v>5140</v>
      </c>
      <c r="B22" t="s">
        <v>30</v>
      </c>
      <c r="C22" t="s">
        <v>46</v>
      </c>
    </row>
    <row r="23" spans="1:3">
      <c r="A23">
        <v>5160</v>
      </c>
      <c r="B23" t="s">
        <v>33</v>
      </c>
      <c r="C23" t="s">
        <v>46</v>
      </c>
    </row>
    <row r="24" spans="1:3">
      <c r="A24">
        <v>5170</v>
      </c>
      <c r="B24" t="s">
        <v>39</v>
      </c>
      <c r="C24" t="s">
        <v>46</v>
      </c>
    </row>
    <row r="25" spans="1:3">
      <c r="A25">
        <v>5200</v>
      </c>
      <c r="B25" t="s">
        <v>17</v>
      </c>
      <c r="C25" t="s">
        <v>46</v>
      </c>
    </row>
    <row r="26" spans="1:3">
      <c r="A26">
        <v>5280</v>
      </c>
      <c r="B26" t="s">
        <v>41</v>
      </c>
      <c r="C26" t="s">
        <v>46</v>
      </c>
    </row>
    <row r="27" spans="1:3">
      <c r="A27">
        <v>5310</v>
      </c>
      <c r="B27" t="s">
        <v>42</v>
      </c>
      <c r="C27" t="s">
        <v>46</v>
      </c>
    </row>
    <row r="28" spans="1:3">
      <c r="A28">
        <v>5320</v>
      </c>
      <c r="B28" t="s">
        <v>43</v>
      </c>
      <c r="C28" t="s">
        <v>46</v>
      </c>
    </row>
    <row r="29" spans="1:3">
      <c r="A29">
        <v>6010</v>
      </c>
      <c r="B29" t="s">
        <v>9</v>
      </c>
      <c r="C29" t="s">
        <v>46</v>
      </c>
    </row>
    <row r="30" spans="1:3">
      <c r="A30">
        <v>6020</v>
      </c>
      <c r="B30" t="s">
        <v>6</v>
      </c>
      <c r="C30" t="s">
        <v>46</v>
      </c>
    </row>
    <row r="31" spans="1:3">
      <c r="A31">
        <v>6040</v>
      </c>
      <c r="B31" t="s">
        <v>5</v>
      </c>
      <c r="C31" t="s">
        <v>46</v>
      </c>
    </row>
    <row r="32" spans="1:3">
      <c r="A32">
        <v>6050</v>
      </c>
      <c r="B32" t="s">
        <v>8</v>
      </c>
      <c r="C32" t="s">
        <v>46</v>
      </c>
    </row>
    <row r="33" spans="1:3">
      <c r="A33">
        <v>6065</v>
      </c>
      <c r="B33" t="s">
        <v>10</v>
      </c>
      <c r="C33" t="s">
        <v>46</v>
      </c>
    </row>
    <row r="34" spans="1:3">
      <c r="A34">
        <v>6070</v>
      </c>
      <c r="B34" t="s">
        <v>12</v>
      </c>
      <c r="C34" t="s">
        <v>46</v>
      </c>
    </row>
    <row r="35" spans="1:3">
      <c r="A35">
        <v>6125</v>
      </c>
      <c r="B35" t="s">
        <v>7</v>
      </c>
      <c r="C35" t="s">
        <v>46</v>
      </c>
    </row>
    <row r="36" spans="1:3">
      <c r="A36">
        <v>6130</v>
      </c>
      <c r="B36" t="s">
        <v>29</v>
      </c>
      <c r="C36" t="s">
        <v>46</v>
      </c>
    </row>
    <row r="37" spans="1:3">
      <c r="A37">
        <v>6160</v>
      </c>
      <c r="B37" t="s">
        <v>44</v>
      </c>
      <c r="C37" t="s">
        <v>46</v>
      </c>
    </row>
    <row r="38" spans="1:3">
      <c r="A38">
        <v>6170</v>
      </c>
      <c r="B38" t="s">
        <v>11</v>
      </c>
      <c r="C38" t="s">
        <v>46</v>
      </c>
    </row>
    <row r="39" spans="1:3">
      <c r="A39">
        <v>6190</v>
      </c>
      <c r="B39" t="s">
        <v>34</v>
      </c>
      <c r="C39" t="s">
        <v>46</v>
      </c>
    </row>
  </sheetData>
  <sortState xmlns:xlrd2="http://schemas.microsoft.com/office/spreadsheetml/2017/richdata2" ref="A3:B39">
    <sortCondition ref="A3:A39"/>
  </sortState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記録簿</vt:lpstr>
      <vt:lpstr>記入例</vt:lpstr>
      <vt:lpstr>設定</vt:lpstr>
      <vt:lpstr>休日・祝日</vt:lpstr>
      <vt:lpstr>職名CD</vt:lpstr>
      <vt:lpstr>記録簿!Print_Area</vt:lpstr>
      <vt:lpstr>記録簿!Print_Titles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SL086</dc:creator>
  <cp:lastModifiedBy>SL086</cp:lastModifiedBy>
  <cp:lastPrinted>2022-03-10T23:15:39Z</cp:lastPrinted>
  <dcterms:created xsi:type="dcterms:W3CDTF">2020-07-14T01:37:23Z</dcterms:created>
  <dcterms:modified xsi:type="dcterms:W3CDTF">2022-03-30T23:46:46Z</dcterms:modified>
</cp:coreProperties>
</file>